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och\Box Sync\Field Season 2021\2021-08-04 A-Ci curves\c4_randomized\"/>
    </mc:Choice>
  </mc:AlternateContent>
  <bookViews>
    <workbookView xWindow="240" yWindow="12" windowWidth="16092" windowHeight="9660"/>
  </bookViews>
  <sheets>
    <sheet name="Measurements" sheetId="1" r:id="rId1"/>
    <sheet name="Remarks" sheetId="2" r:id="rId2"/>
  </sheets>
  <calcPr calcId="162913"/>
</workbook>
</file>

<file path=xl/calcChain.xml><?xml version="1.0" encoding="utf-8"?>
<calcChain xmlns="http://schemas.openxmlformats.org/spreadsheetml/2006/main">
  <c r="BR64" i="1" l="1"/>
  <c r="BQ64" i="1"/>
  <c r="BO64" i="1"/>
  <c r="BL64" i="1"/>
  <c r="BK64" i="1"/>
  <c r="BG64" i="1"/>
  <c r="BJ64" i="1" s="1"/>
  <c r="BC64" i="1"/>
  <c r="AW64" i="1"/>
  <c r="AQ64" i="1"/>
  <c r="BD64" i="1" s="1"/>
  <c r="AL64" i="1"/>
  <c r="AJ64" i="1" s="1"/>
  <c r="M64" i="1" s="1"/>
  <c r="AZ64" i="1" s="1"/>
  <c r="AB64" i="1"/>
  <c r="AA64" i="1"/>
  <c r="Z64" i="1" s="1"/>
  <c r="S64" i="1"/>
  <c r="Q64" i="1"/>
  <c r="N64" i="1"/>
  <c r="BR63" i="1"/>
  <c r="BQ63" i="1"/>
  <c r="BO63" i="1"/>
  <c r="BL63" i="1"/>
  <c r="BK63" i="1"/>
  <c r="BG63" i="1"/>
  <c r="BC63" i="1"/>
  <c r="AW63" i="1"/>
  <c r="AQ63" i="1"/>
  <c r="BD63" i="1" s="1"/>
  <c r="AL63" i="1"/>
  <c r="AJ63" i="1" s="1"/>
  <c r="AB63" i="1"/>
  <c r="AA63" i="1"/>
  <c r="S63" i="1"/>
  <c r="BR62" i="1"/>
  <c r="BQ62" i="1"/>
  <c r="BP62" i="1"/>
  <c r="AY62" i="1" s="1"/>
  <c r="BO62" i="1"/>
  <c r="BL62" i="1"/>
  <c r="BK62" i="1"/>
  <c r="BG62" i="1"/>
  <c r="BJ62" i="1" s="1"/>
  <c r="BC62" i="1"/>
  <c r="AW62" i="1"/>
  <c r="AQ62" i="1"/>
  <c r="BD62" i="1" s="1"/>
  <c r="AL62" i="1"/>
  <c r="AJ62" i="1" s="1"/>
  <c r="AK62" i="1" s="1"/>
  <c r="AB62" i="1"/>
  <c r="AA62" i="1"/>
  <c r="V62" i="1"/>
  <c r="S62" i="1"/>
  <c r="BR61" i="1"/>
  <c r="BQ61" i="1"/>
  <c r="BO61" i="1"/>
  <c r="BL61" i="1"/>
  <c r="BK61" i="1"/>
  <c r="BG61" i="1"/>
  <c r="BJ61" i="1" s="1"/>
  <c r="BD61" i="1"/>
  <c r="BC61" i="1"/>
  <c r="AW61" i="1"/>
  <c r="AQ61" i="1"/>
  <c r="AL61" i="1"/>
  <c r="AJ61" i="1" s="1"/>
  <c r="AB61" i="1"/>
  <c r="AA61" i="1"/>
  <c r="S61" i="1"/>
  <c r="BR60" i="1"/>
  <c r="V60" i="1" s="1"/>
  <c r="BQ60" i="1"/>
  <c r="BO60" i="1"/>
  <c r="BL60" i="1"/>
  <c r="BK60" i="1"/>
  <c r="BH60" i="1"/>
  <c r="BG60" i="1"/>
  <c r="BJ60" i="1" s="1"/>
  <c r="BC60" i="1"/>
  <c r="AW60" i="1"/>
  <c r="AQ60" i="1"/>
  <c r="BD60" i="1" s="1"/>
  <c r="AL60" i="1"/>
  <c r="AJ60" i="1" s="1"/>
  <c r="N60" i="1" s="1"/>
  <c r="AB60" i="1"/>
  <c r="AA60" i="1"/>
  <c r="Z60" i="1" s="1"/>
  <c r="S60" i="1"/>
  <c r="BR59" i="1"/>
  <c r="BQ59" i="1"/>
  <c r="BO59" i="1"/>
  <c r="BL59" i="1"/>
  <c r="BK59" i="1"/>
  <c r="BG59" i="1"/>
  <c r="BC59" i="1"/>
  <c r="AW59" i="1"/>
  <c r="AQ59" i="1"/>
  <c r="BD59" i="1" s="1"/>
  <c r="AL59" i="1"/>
  <c r="AJ59" i="1" s="1"/>
  <c r="AB59" i="1"/>
  <c r="AA59" i="1"/>
  <c r="S59" i="1"/>
  <c r="M59" i="1"/>
  <c r="AZ59" i="1" s="1"/>
  <c r="BR58" i="1"/>
  <c r="V58" i="1" s="1"/>
  <c r="BQ58" i="1"/>
  <c r="BP58" i="1" s="1"/>
  <c r="AY58" i="1" s="1"/>
  <c r="BO58" i="1"/>
  <c r="BL58" i="1"/>
  <c r="BK58" i="1"/>
  <c r="BH58" i="1"/>
  <c r="BG58" i="1"/>
  <c r="BJ58" i="1" s="1"/>
  <c r="BD58" i="1"/>
  <c r="BC58" i="1"/>
  <c r="AW58" i="1"/>
  <c r="AQ58" i="1"/>
  <c r="AL58" i="1"/>
  <c r="AJ58" i="1" s="1"/>
  <c r="AK58" i="1"/>
  <c r="AB58" i="1"/>
  <c r="AA58" i="1"/>
  <c r="S58" i="1"/>
  <c r="BR57" i="1"/>
  <c r="BQ57" i="1"/>
  <c r="BO57" i="1"/>
  <c r="BL57" i="1"/>
  <c r="BK57" i="1"/>
  <c r="BG57" i="1"/>
  <c r="BJ57" i="1" s="1"/>
  <c r="BC57" i="1"/>
  <c r="AW57" i="1"/>
  <c r="AQ57" i="1"/>
  <c r="BD57" i="1" s="1"/>
  <c r="AL57" i="1"/>
  <c r="AJ57" i="1" s="1"/>
  <c r="AB57" i="1"/>
  <c r="AA57" i="1"/>
  <c r="Z57" i="1" s="1"/>
  <c r="S57" i="1"/>
  <c r="BR56" i="1"/>
  <c r="BQ56" i="1"/>
  <c r="BO56" i="1"/>
  <c r="BL56" i="1"/>
  <c r="BK56" i="1"/>
  <c r="BJ56" i="1"/>
  <c r="BI56" i="1"/>
  <c r="BM56" i="1" s="1"/>
  <c r="BN56" i="1" s="1"/>
  <c r="BG56" i="1"/>
  <c r="BH56" i="1" s="1"/>
  <c r="BC56" i="1"/>
  <c r="AW56" i="1"/>
  <c r="AQ56" i="1"/>
  <c r="BD56" i="1" s="1"/>
  <c r="AL56" i="1"/>
  <c r="AJ56" i="1" s="1"/>
  <c r="AB56" i="1"/>
  <c r="AA56" i="1"/>
  <c r="S56" i="1"/>
  <c r="BR55" i="1"/>
  <c r="BQ55" i="1"/>
  <c r="BO55" i="1"/>
  <c r="BL55" i="1"/>
  <c r="BK55" i="1"/>
  <c r="BG55" i="1"/>
  <c r="BC55" i="1"/>
  <c r="AW55" i="1"/>
  <c r="AQ55" i="1"/>
  <c r="BD55" i="1" s="1"/>
  <c r="AL55" i="1"/>
  <c r="AJ55" i="1" s="1"/>
  <c r="M55" i="1" s="1"/>
  <c r="AZ55" i="1" s="1"/>
  <c r="AB55" i="1"/>
  <c r="AA55" i="1"/>
  <c r="S55" i="1"/>
  <c r="BR54" i="1"/>
  <c r="BQ54" i="1"/>
  <c r="BO54" i="1"/>
  <c r="V54" i="1" s="1"/>
  <c r="BM54" i="1"/>
  <c r="BN54" i="1" s="1"/>
  <c r="BL54" i="1"/>
  <c r="BK54" i="1"/>
  <c r="BI54" i="1"/>
  <c r="BG54" i="1"/>
  <c r="BJ54" i="1" s="1"/>
  <c r="BC54" i="1"/>
  <c r="AW54" i="1"/>
  <c r="AQ54" i="1"/>
  <c r="BD54" i="1" s="1"/>
  <c r="AL54" i="1"/>
  <c r="AJ54" i="1" s="1"/>
  <c r="AB54" i="1"/>
  <c r="AA54" i="1"/>
  <c r="S54" i="1"/>
  <c r="BR53" i="1"/>
  <c r="BQ53" i="1"/>
  <c r="BO53" i="1"/>
  <c r="BL53" i="1"/>
  <c r="BK53" i="1"/>
  <c r="BG53" i="1"/>
  <c r="BJ53" i="1" s="1"/>
  <c r="BC53" i="1"/>
  <c r="AW53" i="1"/>
  <c r="AQ53" i="1"/>
  <c r="BD53" i="1" s="1"/>
  <c r="AL53" i="1"/>
  <c r="AJ53" i="1" s="1"/>
  <c r="AB53" i="1"/>
  <c r="AA53" i="1"/>
  <c r="S53" i="1"/>
  <c r="BR52" i="1"/>
  <c r="BQ52" i="1"/>
  <c r="BO52" i="1"/>
  <c r="BL52" i="1"/>
  <c r="BK52" i="1"/>
  <c r="BG52" i="1"/>
  <c r="BH52" i="1" s="1"/>
  <c r="BC52" i="1"/>
  <c r="AW52" i="1"/>
  <c r="AQ52" i="1"/>
  <c r="BD52" i="1" s="1"/>
  <c r="AL52" i="1"/>
  <c r="AJ52" i="1"/>
  <c r="N52" i="1" s="1"/>
  <c r="AB52" i="1"/>
  <c r="AA52" i="1"/>
  <c r="Z52" i="1" s="1"/>
  <c r="S52" i="1"/>
  <c r="M52" i="1"/>
  <c r="AZ52" i="1" s="1"/>
  <c r="BR51" i="1"/>
  <c r="BQ51" i="1"/>
  <c r="BO51" i="1"/>
  <c r="BL51" i="1"/>
  <c r="BK51" i="1"/>
  <c r="BG51" i="1"/>
  <c r="BC51" i="1"/>
  <c r="AW51" i="1"/>
  <c r="AQ51" i="1"/>
  <c r="BD51" i="1" s="1"/>
  <c r="AL51" i="1"/>
  <c r="AJ51" i="1" s="1"/>
  <c r="AB51" i="1"/>
  <c r="AA51" i="1"/>
  <c r="Z51" i="1" s="1"/>
  <c r="S51" i="1"/>
  <c r="M51" i="1"/>
  <c r="AZ51" i="1" s="1"/>
  <c r="BR50" i="1"/>
  <c r="V50" i="1" s="1"/>
  <c r="BQ50" i="1"/>
  <c r="BP50" i="1" s="1"/>
  <c r="AY50" i="1" s="1"/>
  <c r="BA50" i="1" s="1"/>
  <c r="BO50" i="1"/>
  <c r="BL50" i="1"/>
  <c r="BK50" i="1"/>
  <c r="BH50" i="1"/>
  <c r="BG50" i="1"/>
  <c r="BJ50" i="1" s="1"/>
  <c r="BD50" i="1"/>
  <c r="BC50" i="1"/>
  <c r="AW50" i="1"/>
  <c r="AQ50" i="1"/>
  <c r="AL50" i="1"/>
  <c r="AJ50" i="1" s="1"/>
  <c r="L50" i="1" s="1"/>
  <c r="K50" i="1" s="1"/>
  <c r="AK50" i="1"/>
  <c r="AB50" i="1"/>
  <c r="AA50" i="1"/>
  <c r="S50" i="1"/>
  <c r="BR49" i="1"/>
  <c r="BQ49" i="1"/>
  <c r="BO49" i="1"/>
  <c r="BL49" i="1"/>
  <c r="BK49" i="1"/>
  <c r="BI49" i="1"/>
  <c r="BM49" i="1" s="1"/>
  <c r="BN49" i="1" s="1"/>
  <c r="BG49" i="1"/>
  <c r="BC49" i="1"/>
  <c r="AW49" i="1"/>
  <c r="AQ49" i="1"/>
  <c r="BD49" i="1" s="1"/>
  <c r="AL49" i="1"/>
  <c r="AJ49" i="1" s="1"/>
  <c r="AB49" i="1"/>
  <c r="AA49" i="1"/>
  <c r="Z49" i="1" s="1"/>
  <c r="S49" i="1"/>
  <c r="BR48" i="1"/>
  <c r="BQ48" i="1"/>
  <c r="BO48" i="1"/>
  <c r="BL48" i="1"/>
  <c r="BK48" i="1"/>
  <c r="BG48" i="1"/>
  <c r="BC48" i="1"/>
  <c r="AW48" i="1"/>
  <c r="AQ48" i="1"/>
  <c r="BD48" i="1" s="1"/>
  <c r="AL48" i="1"/>
  <c r="AJ48" i="1" s="1"/>
  <c r="AB48" i="1"/>
  <c r="AA48" i="1"/>
  <c r="Z48" i="1" s="1"/>
  <c r="S48" i="1"/>
  <c r="BR47" i="1"/>
  <c r="V47" i="1" s="1"/>
  <c r="BQ47" i="1"/>
  <c r="BP47" i="1"/>
  <c r="AY47" i="1" s="1"/>
  <c r="BO47" i="1"/>
  <c r="BL47" i="1"/>
  <c r="BK47" i="1"/>
  <c r="BG47" i="1"/>
  <c r="BC47" i="1"/>
  <c r="AW47" i="1"/>
  <c r="AQ47" i="1"/>
  <c r="BD47" i="1" s="1"/>
  <c r="AL47" i="1"/>
  <c r="AJ47" i="1" s="1"/>
  <c r="AB47" i="1"/>
  <c r="AA47" i="1"/>
  <c r="Z47" i="1" s="1"/>
  <c r="S47" i="1"/>
  <c r="BR46" i="1"/>
  <c r="V46" i="1" s="1"/>
  <c r="BQ46" i="1"/>
  <c r="BP46" i="1" s="1"/>
  <c r="AY46" i="1" s="1"/>
  <c r="BA46" i="1" s="1"/>
  <c r="BO46" i="1"/>
  <c r="BL46" i="1"/>
  <c r="BK46" i="1"/>
  <c r="BG46" i="1"/>
  <c r="BJ46" i="1" s="1"/>
  <c r="BD46" i="1"/>
  <c r="BC46" i="1"/>
  <c r="AW46" i="1"/>
  <c r="AQ46" i="1"/>
  <c r="AL46" i="1"/>
  <c r="AJ46" i="1" s="1"/>
  <c r="Q46" i="1" s="1"/>
  <c r="AB46" i="1"/>
  <c r="AA46" i="1"/>
  <c r="S46" i="1"/>
  <c r="BR45" i="1"/>
  <c r="BQ45" i="1"/>
  <c r="BO45" i="1"/>
  <c r="BL45" i="1"/>
  <c r="BK45" i="1"/>
  <c r="BI45" i="1"/>
  <c r="BM45" i="1" s="1"/>
  <c r="BN45" i="1" s="1"/>
  <c r="BG45" i="1"/>
  <c r="BH45" i="1" s="1"/>
  <c r="BC45" i="1"/>
  <c r="AW45" i="1"/>
  <c r="AQ45" i="1"/>
  <c r="BD45" i="1" s="1"/>
  <c r="AL45" i="1"/>
  <c r="AJ45" i="1" s="1"/>
  <c r="L45" i="1" s="1"/>
  <c r="K45" i="1" s="1"/>
  <c r="AD45" i="1" s="1"/>
  <c r="AB45" i="1"/>
  <c r="AA45" i="1"/>
  <c r="Z45" i="1" s="1"/>
  <c r="S45" i="1"/>
  <c r="Q45" i="1"/>
  <c r="BR44" i="1"/>
  <c r="BQ44" i="1"/>
  <c r="BO44" i="1"/>
  <c r="BL44" i="1"/>
  <c r="BK44" i="1"/>
  <c r="BJ44" i="1"/>
  <c r="BI44" i="1"/>
  <c r="BM44" i="1" s="1"/>
  <c r="BN44" i="1" s="1"/>
  <c r="BG44" i="1"/>
  <c r="BH44" i="1" s="1"/>
  <c r="BC44" i="1"/>
  <c r="AW44" i="1"/>
  <c r="AQ44" i="1"/>
  <c r="BD44" i="1" s="1"/>
  <c r="AL44" i="1"/>
  <c r="AJ44" i="1" s="1"/>
  <c r="AB44" i="1"/>
  <c r="AA44" i="1"/>
  <c r="S44" i="1"/>
  <c r="BR43" i="1"/>
  <c r="BQ43" i="1"/>
  <c r="BO43" i="1"/>
  <c r="BL43" i="1"/>
  <c r="BK43" i="1"/>
  <c r="BG43" i="1"/>
  <c r="BC43" i="1"/>
  <c r="AW43" i="1"/>
  <c r="AQ43" i="1"/>
  <c r="BD43" i="1" s="1"/>
  <c r="AL43" i="1"/>
  <c r="AJ43" i="1" s="1"/>
  <c r="AB43" i="1"/>
  <c r="Z43" i="1" s="1"/>
  <c r="AA43" i="1"/>
  <c r="S43" i="1"/>
  <c r="BR42" i="1"/>
  <c r="BQ42" i="1"/>
  <c r="BO42" i="1"/>
  <c r="BP42" i="1" s="1"/>
  <c r="AY42" i="1" s="1"/>
  <c r="BL42" i="1"/>
  <c r="BK42" i="1"/>
  <c r="BG42" i="1"/>
  <c r="BJ42" i="1" s="1"/>
  <c r="BC42" i="1"/>
  <c r="AW42" i="1"/>
  <c r="AQ42" i="1"/>
  <c r="BD42" i="1" s="1"/>
  <c r="AL42" i="1"/>
  <c r="AJ42" i="1" s="1"/>
  <c r="AK42" i="1" s="1"/>
  <c r="AB42" i="1"/>
  <c r="AA42" i="1"/>
  <c r="Z42" i="1" s="1"/>
  <c r="S42" i="1"/>
  <c r="BR41" i="1"/>
  <c r="BQ41" i="1"/>
  <c r="BO41" i="1"/>
  <c r="BP41" i="1" s="1"/>
  <c r="AY41" i="1" s="1"/>
  <c r="BL41" i="1"/>
  <c r="BK41" i="1"/>
  <c r="BG41" i="1"/>
  <c r="BJ41" i="1" s="1"/>
  <c r="BD41" i="1"/>
  <c r="BC41" i="1"/>
  <c r="AW41" i="1"/>
  <c r="AQ41" i="1"/>
  <c r="AL41" i="1"/>
  <c r="AJ41" i="1" s="1"/>
  <c r="L41" i="1" s="1"/>
  <c r="K41" i="1" s="1"/>
  <c r="AB41" i="1"/>
  <c r="AA41" i="1"/>
  <c r="Z41" i="1" s="1"/>
  <c r="V41" i="1"/>
  <c r="S41" i="1"/>
  <c r="Q41" i="1"/>
  <c r="BR40" i="1"/>
  <c r="BQ40" i="1"/>
  <c r="BO40" i="1"/>
  <c r="BP40" i="1" s="1"/>
  <c r="BL40" i="1"/>
  <c r="BK40" i="1"/>
  <c r="BJ40" i="1"/>
  <c r="BI40" i="1"/>
  <c r="BM40" i="1" s="1"/>
  <c r="BN40" i="1" s="1"/>
  <c r="BG40" i="1"/>
  <c r="BH40" i="1" s="1"/>
  <c r="BC40" i="1"/>
  <c r="AY40" i="1"/>
  <c r="AW40" i="1"/>
  <c r="AQ40" i="1"/>
  <c r="BD40" i="1" s="1"/>
  <c r="AL40" i="1"/>
  <c r="AJ40" i="1"/>
  <c r="AB40" i="1"/>
  <c r="AA40" i="1"/>
  <c r="Z40" i="1" s="1"/>
  <c r="S40" i="1"/>
  <c r="BR39" i="1"/>
  <c r="BQ39" i="1"/>
  <c r="BO39" i="1"/>
  <c r="BL39" i="1"/>
  <c r="BK39" i="1"/>
  <c r="BJ39" i="1"/>
  <c r="BG39" i="1"/>
  <c r="BC39" i="1"/>
  <c r="AW39" i="1"/>
  <c r="AQ39" i="1"/>
  <c r="BD39" i="1" s="1"/>
  <c r="AL39" i="1"/>
  <c r="AJ39" i="1"/>
  <c r="N39" i="1" s="1"/>
  <c r="AB39" i="1"/>
  <c r="AA39" i="1"/>
  <c r="Z39" i="1" s="1"/>
  <c r="S39" i="1"/>
  <c r="M39" i="1"/>
  <c r="AZ39" i="1" s="1"/>
  <c r="BR38" i="1"/>
  <c r="BQ38" i="1"/>
  <c r="BP38" i="1"/>
  <c r="AY38" i="1" s="1"/>
  <c r="BO38" i="1"/>
  <c r="BL38" i="1"/>
  <c r="BK38" i="1"/>
  <c r="BG38" i="1"/>
  <c r="BJ38" i="1" s="1"/>
  <c r="BC38" i="1"/>
  <c r="AW38" i="1"/>
  <c r="AQ38" i="1"/>
  <c r="BD38" i="1" s="1"/>
  <c r="AL38" i="1"/>
  <c r="AJ38" i="1" s="1"/>
  <c r="AK38" i="1"/>
  <c r="AB38" i="1"/>
  <c r="AA38" i="1"/>
  <c r="Z38" i="1" s="1"/>
  <c r="V38" i="1"/>
  <c r="S38" i="1"/>
  <c r="BR37" i="1"/>
  <c r="BQ37" i="1"/>
  <c r="BO37" i="1"/>
  <c r="BP37" i="1" s="1"/>
  <c r="AY37" i="1" s="1"/>
  <c r="BL37" i="1"/>
  <c r="BK37" i="1"/>
  <c r="BH37" i="1"/>
  <c r="BG37" i="1"/>
  <c r="BJ37" i="1" s="1"/>
  <c r="BD37" i="1"/>
  <c r="BC37" i="1"/>
  <c r="AW37" i="1"/>
  <c r="AQ37" i="1"/>
  <c r="AL37" i="1"/>
  <c r="AJ37" i="1" s="1"/>
  <c r="Q37" i="1" s="1"/>
  <c r="AB37" i="1"/>
  <c r="AA37" i="1"/>
  <c r="V37" i="1"/>
  <c r="S37" i="1"/>
  <c r="BR36" i="1"/>
  <c r="BQ36" i="1"/>
  <c r="BO36" i="1"/>
  <c r="BL36" i="1"/>
  <c r="BK36" i="1"/>
  <c r="BJ36" i="1"/>
  <c r="BG36" i="1"/>
  <c r="BH36" i="1" s="1"/>
  <c r="BC36" i="1"/>
  <c r="AW36" i="1"/>
  <c r="AQ36" i="1"/>
  <c r="BD36" i="1" s="1"/>
  <c r="AL36" i="1"/>
  <c r="AJ36" i="1"/>
  <c r="AB36" i="1"/>
  <c r="AA36" i="1"/>
  <c r="Z36" i="1"/>
  <c r="S36" i="1"/>
  <c r="BR35" i="1"/>
  <c r="BQ35" i="1"/>
  <c r="BO35" i="1"/>
  <c r="BL35" i="1"/>
  <c r="BK35" i="1"/>
  <c r="BG35" i="1"/>
  <c r="BH35" i="1" s="1"/>
  <c r="BC35" i="1"/>
  <c r="AW35" i="1"/>
  <c r="AQ35" i="1"/>
  <c r="BD35" i="1" s="1"/>
  <c r="AL35" i="1"/>
  <c r="AJ35" i="1"/>
  <c r="N35" i="1" s="1"/>
  <c r="AB35" i="1"/>
  <c r="AA35" i="1"/>
  <c r="Z35" i="1"/>
  <c r="S35" i="1"/>
  <c r="M35" i="1"/>
  <c r="AZ35" i="1" s="1"/>
  <c r="BR34" i="1"/>
  <c r="BQ34" i="1"/>
  <c r="BO34" i="1"/>
  <c r="BP34" i="1" s="1"/>
  <c r="AY34" i="1" s="1"/>
  <c r="BL34" i="1"/>
  <c r="BK34" i="1"/>
  <c r="BG34" i="1"/>
  <c r="BH34" i="1" s="1"/>
  <c r="BC34" i="1"/>
  <c r="AW34" i="1"/>
  <c r="AQ34" i="1"/>
  <c r="BD34" i="1" s="1"/>
  <c r="AL34" i="1"/>
  <c r="AJ34" i="1" s="1"/>
  <c r="AB34" i="1"/>
  <c r="AA34" i="1"/>
  <c r="Z34" i="1" s="1"/>
  <c r="S34" i="1"/>
  <c r="BR33" i="1"/>
  <c r="BQ33" i="1"/>
  <c r="BP33" i="1" s="1"/>
  <c r="AY33" i="1" s="1"/>
  <c r="BA33" i="1" s="1"/>
  <c r="BO33" i="1"/>
  <c r="BL33" i="1"/>
  <c r="BK33" i="1"/>
  <c r="BG33" i="1"/>
  <c r="BJ33" i="1" s="1"/>
  <c r="BD33" i="1"/>
  <c r="BC33" i="1"/>
  <c r="AW33" i="1"/>
  <c r="AQ33" i="1"/>
  <c r="AL33" i="1"/>
  <c r="AJ33" i="1" s="1"/>
  <c r="M33" i="1" s="1"/>
  <c r="AZ33" i="1" s="1"/>
  <c r="AB33" i="1"/>
  <c r="AA33" i="1"/>
  <c r="Z33" i="1" s="1"/>
  <c r="V33" i="1"/>
  <c r="S33" i="1"/>
  <c r="N33" i="1"/>
  <c r="L33" i="1"/>
  <c r="K33" i="1"/>
  <c r="BR32" i="1"/>
  <c r="BQ32" i="1"/>
  <c r="BO32" i="1"/>
  <c r="BP32" i="1" s="1"/>
  <c r="AY32" i="1" s="1"/>
  <c r="BL32" i="1"/>
  <c r="BK32" i="1"/>
  <c r="BG32" i="1"/>
  <c r="BH32" i="1" s="1"/>
  <c r="BC32" i="1"/>
  <c r="AW32" i="1"/>
  <c r="AQ32" i="1"/>
  <c r="BD32" i="1" s="1"/>
  <c r="AL32" i="1"/>
  <c r="AJ32" i="1" s="1"/>
  <c r="AB32" i="1"/>
  <c r="AA32" i="1"/>
  <c r="Z32" i="1" s="1"/>
  <c r="S32" i="1"/>
  <c r="BR31" i="1"/>
  <c r="BQ31" i="1"/>
  <c r="BO31" i="1"/>
  <c r="BL31" i="1"/>
  <c r="BK31" i="1"/>
  <c r="BG31" i="1"/>
  <c r="BH31" i="1" s="1"/>
  <c r="BC31" i="1"/>
  <c r="AW31" i="1"/>
  <c r="AQ31" i="1"/>
  <c r="BD31" i="1" s="1"/>
  <c r="AL31" i="1"/>
  <c r="AJ31" i="1"/>
  <c r="AB31" i="1"/>
  <c r="AA31" i="1"/>
  <c r="Z31" i="1" s="1"/>
  <c r="S31" i="1"/>
  <c r="BR30" i="1"/>
  <c r="BQ30" i="1"/>
  <c r="BO30" i="1"/>
  <c r="V30" i="1" s="1"/>
  <c r="BL30" i="1"/>
  <c r="BK30" i="1"/>
  <c r="BG30" i="1"/>
  <c r="BJ30" i="1" s="1"/>
  <c r="BC30" i="1"/>
  <c r="AW30" i="1"/>
  <c r="AQ30" i="1"/>
  <c r="BD30" i="1" s="1"/>
  <c r="AL30" i="1"/>
  <c r="AJ30" i="1" s="1"/>
  <c r="M30" i="1" s="1"/>
  <c r="AZ30" i="1" s="1"/>
  <c r="AK30" i="1"/>
  <c r="AB30" i="1"/>
  <c r="AA30" i="1"/>
  <c r="S30" i="1"/>
  <c r="BR29" i="1"/>
  <c r="BQ29" i="1"/>
  <c r="BO29" i="1"/>
  <c r="V29" i="1" s="1"/>
  <c r="BL29" i="1"/>
  <c r="BK29" i="1"/>
  <c r="BH29" i="1"/>
  <c r="BG29" i="1"/>
  <c r="BC29" i="1"/>
  <c r="AW29" i="1"/>
  <c r="AQ29" i="1"/>
  <c r="BD29" i="1" s="1"/>
  <c r="AL29" i="1"/>
  <c r="AJ29" i="1" s="1"/>
  <c r="AB29" i="1"/>
  <c r="AA29" i="1"/>
  <c r="Z29" i="1"/>
  <c r="S29" i="1"/>
  <c r="BR28" i="1"/>
  <c r="BQ28" i="1"/>
  <c r="BO28" i="1"/>
  <c r="BP28" i="1" s="1"/>
  <c r="AY28" i="1" s="1"/>
  <c r="BA28" i="1" s="1"/>
  <c r="BL28" i="1"/>
  <c r="BK28" i="1"/>
  <c r="BG28" i="1"/>
  <c r="BH28" i="1" s="1"/>
  <c r="BD28" i="1"/>
  <c r="BC28" i="1"/>
  <c r="AW28" i="1"/>
  <c r="AQ28" i="1"/>
  <c r="AL28" i="1"/>
  <c r="AJ28" i="1" s="1"/>
  <c r="Q28" i="1" s="1"/>
  <c r="AB28" i="1"/>
  <c r="AA28" i="1"/>
  <c r="Z28" i="1"/>
  <c r="S28" i="1"/>
  <c r="BR27" i="1"/>
  <c r="BQ27" i="1"/>
  <c r="BO27" i="1"/>
  <c r="BP27" i="1" s="1"/>
  <c r="AY27" i="1" s="1"/>
  <c r="BA27" i="1" s="1"/>
  <c r="BL27" i="1"/>
  <c r="BK27" i="1"/>
  <c r="BG27" i="1"/>
  <c r="BI27" i="1" s="1"/>
  <c r="BM27" i="1" s="1"/>
  <c r="BN27" i="1" s="1"/>
  <c r="BC27" i="1"/>
  <c r="AW27" i="1"/>
  <c r="AQ27" i="1"/>
  <c r="BD27" i="1" s="1"/>
  <c r="AL27" i="1"/>
  <c r="AJ27" i="1"/>
  <c r="AK27" i="1" s="1"/>
  <c r="AB27" i="1"/>
  <c r="AA27" i="1"/>
  <c r="Z27" i="1" s="1"/>
  <c r="S27" i="1"/>
  <c r="Q27" i="1"/>
  <c r="L27" i="1"/>
  <c r="K27" i="1" s="1"/>
  <c r="AD27" i="1" s="1"/>
  <c r="BR26" i="1"/>
  <c r="BQ26" i="1"/>
  <c r="BO26" i="1"/>
  <c r="BL26" i="1"/>
  <c r="BK26" i="1"/>
  <c r="BG26" i="1"/>
  <c r="BJ26" i="1" s="1"/>
  <c r="BC26" i="1"/>
  <c r="AW26" i="1"/>
  <c r="AQ26" i="1"/>
  <c r="BD26" i="1" s="1"/>
  <c r="AL26" i="1"/>
  <c r="AJ26" i="1" s="1"/>
  <c r="AB26" i="1"/>
  <c r="AA26" i="1"/>
  <c r="S26" i="1"/>
  <c r="BR25" i="1"/>
  <c r="BQ25" i="1"/>
  <c r="BO25" i="1"/>
  <c r="BP25" i="1" s="1"/>
  <c r="AY25" i="1" s="1"/>
  <c r="BA25" i="1" s="1"/>
  <c r="BL25" i="1"/>
  <c r="BK25" i="1"/>
  <c r="BJ25" i="1"/>
  <c r="BG25" i="1"/>
  <c r="BH25" i="1" s="1"/>
  <c r="BC25" i="1"/>
  <c r="AW25" i="1"/>
  <c r="AQ25" i="1"/>
  <c r="BD25" i="1" s="1"/>
  <c r="AL25" i="1"/>
  <c r="AJ25" i="1" s="1"/>
  <c r="Q25" i="1" s="1"/>
  <c r="AB25" i="1"/>
  <c r="AA25" i="1"/>
  <c r="S25" i="1"/>
  <c r="BR24" i="1"/>
  <c r="BQ24" i="1"/>
  <c r="BO24" i="1"/>
  <c r="BL24" i="1"/>
  <c r="BK24" i="1"/>
  <c r="BG24" i="1"/>
  <c r="BI24" i="1" s="1"/>
  <c r="BM24" i="1" s="1"/>
  <c r="BN24" i="1" s="1"/>
  <c r="BC24" i="1"/>
  <c r="AW24" i="1"/>
  <c r="AQ24" i="1"/>
  <c r="BD24" i="1" s="1"/>
  <c r="AL24" i="1"/>
  <c r="AJ24" i="1"/>
  <c r="L24" i="1" s="1"/>
  <c r="K24" i="1" s="1"/>
  <c r="AB24" i="1"/>
  <c r="AA24" i="1"/>
  <c r="Z24" i="1" s="1"/>
  <c r="S24" i="1"/>
  <c r="Q24" i="1"/>
  <c r="BR23" i="1"/>
  <c r="V23" i="1" s="1"/>
  <c r="BQ23" i="1"/>
  <c r="BO23" i="1"/>
  <c r="BP23" i="1" s="1"/>
  <c r="AY23" i="1" s="1"/>
  <c r="BL23" i="1"/>
  <c r="BK23" i="1"/>
  <c r="BG23" i="1"/>
  <c r="BJ23" i="1" s="1"/>
  <c r="BC23" i="1"/>
  <c r="AW23" i="1"/>
  <c r="AQ23" i="1"/>
  <c r="BD23" i="1" s="1"/>
  <c r="AL23" i="1"/>
  <c r="AJ23" i="1" s="1"/>
  <c r="AB23" i="1"/>
  <c r="AA23" i="1"/>
  <c r="S23" i="1"/>
  <c r="BR22" i="1"/>
  <c r="BQ22" i="1"/>
  <c r="BO22" i="1"/>
  <c r="BP22" i="1" s="1"/>
  <c r="AY22" i="1" s="1"/>
  <c r="BA22" i="1" s="1"/>
  <c r="BL22" i="1"/>
  <c r="BK22" i="1"/>
  <c r="BG22" i="1"/>
  <c r="BJ22" i="1" s="1"/>
  <c r="BD22" i="1"/>
  <c r="BC22" i="1"/>
  <c r="AW22" i="1"/>
  <c r="AQ22" i="1"/>
  <c r="AL22" i="1"/>
  <c r="AJ22" i="1" s="1"/>
  <c r="AB22" i="1"/>
  <c r="AA22" i="1"/>
  <c r="S22" i="1"/>
  <c r="BR21" i="1"/>
  <c r="BQ21" i="1"/>
  <c r="BO21" i="1"/>
  <c r="BP21" i="1" s="1"/>
  <c r="AY21" i="1" s="1"/>
  <c r="BA21" i="1" s="1"/>
  <c r="BL21" i="1"/>
  <c r="BK21" i="1"/>
  <c r="BJ21" i="1"/>
  <c r="BI21" i="1"/>
  <c r="BM21" i="1" s="1"/>
  <c r="BN21" i="1" s="1"/>
  <c r="BG21" i="1"/>
  <c r="BH21" i="1" s="1"/>
  <c r="BC21" i="1"/>
  <c r="AW21" i="1"/>
  <c r="AQ21" i="1"/>
  <c r="BD21" i="1" s="1"/>
  <c r="AL21" i="1"/>
  <c r="AJ21" i="1"/>
  <c r="Q21" i="1" s="1"/>
  <c r="AB21" i="1"/>
  <c r="AA21" i="1"/>
  <c r="Z21" i="1" s="1"/>
  <c r="S21" i="1"/>
  <c r="BR20" i="1"/>
  <c r="BQ20" i="1"/>
  <c r="BO20" i="1"/>
  <c r="BP20" i="1" s="1"/>
  <c r="AY20" i="1" s="1"/>
  <c r="BA20" i="1" s="1"/>
  <c r="BL20" i="1"/>
  <c r="BK20" i="1"/>
  <c r="BJ20" i="1"/>
  <c r="BG20" i="1"/>
  <c r="BI20" i="1" s="1"/>
  <c r="BM20" i="1" s="1"/>
  <c r="BN20" i="1" s="1"/>
  <c r="BC20" i="1"/>
  <c r="AW20" i="1"/>
  <c r="AQ20" i="1"/>
  <c r="BD20" i="1" s="1"/>
  <c r="AL20" i="1"/>
  <c r="AJ20" i="1"/>
  <c r="L20" i="1" s="1"/>
  <c r="K20" i="1" s="1"/>
  <c r="AB20" i="1"/>
  <c r="AA20" i="1"/>
  <c r="Z20" i="1" s="1"/>
  <c r="S20" i="1"/>
  <c r="BR19" i="1"/>
  <c r="V19" i="1" s="1"/>
  <c r="BQ19" i="1"/>
  <c r="BO19" i="1"/>
  <c r="BP19" i="1" s="1"/>
  <c r="AY19" i="1" s="1"/>
  <c r="BL19" i="1"/>
  <c r="BK19" i="1"/>
  <c r="BH19" i="1"/>
  <c r="BG19" i="1"/>
  <c r="BJ19" i="1" s="1"/>
  <c r="BC19" i="1"/>
  <c r="AW19" i="1"/>
  <c r="AQ19" i="1"/>
  <c r="BD19" i="1" s="1"/>
  <c r="AL19" i="1"/>
  <c r="AJ19" i="1" s="1"/>
  <c r="AB19" i="1"/>
  <c r="AA19" i="1"/>
  <c r="Z19" i="1" s="1"/>
  <c r="S19" i="1"/>
  <c r="BR18" i="1"/>
  <c r="BQ18" i="1"/>
  <c r="BO18" i="1"/>
  <c r="BL18" i="1"/>
  <c r="BK18" i="1"/>
  <c r="BG18" i="1"/>
  <c r="BJ18" i="1" s="1"/>
  <c r="BD18" i="1"/>
  <c r="BC18" i="1"/>
  <c r="AW18" i="1"/>
  <c r="AQ18" i="1"/>
  <c r="AL18" i="1"/>
  <c r="AJ18" i="1" s="1"/>
  <c r="AB18" i="1"/>
  <c r="AA18" i="1"/>
  <c r="Z18" i="1" s="1"/>
  <c r="S18" i="1"/>
  <c r="BR17" i="1"/>
  <c r="BQ17" i="1"/>
  <c r="BO17" i="1"/>
  <c r="BL17" i="1"/>
  <c r="BK17" i="1"/>
  <c r="BG17" i="1"/>
  <c r="BH17" i="1" s="1"/>
  <c r="BC17" i="1"/>
  <c r="AW17" i="1"/>
  <c r="AQ17" i="1"/>
  <c r="BD17" i="1" s="1"/>
  <c r="AL17" i="1"/>
  <c r="AJ17" i="1" s="1"/>
  <c r="Q17" i="1" s="1"/>
  <c r="AB17" i="1"/>
  <c r="AA17" i="1"/>
  <c r="Z17" i="1"/>
  <c r="S17" i="1"/>
  <c r="Z22" i="1" l="1"/>
  <c r="Z26" i="1"/>
  <c r="Z44" i="1"/>
  <c r="Z25" i="1"/>
  <c r="Z53" i="1"/>
  <c r="N43" i="1"/>
  <c r="M43" i="1"/>
  <c r="AZ43" i="1" s="1"/>
  <c r="N53" i="1"/>
  <c r="Q53" i="1"/>
  <c r="N57" i="1"/>
  <c r="Q57" i="1"/>
  <c r="N56" i="1"/>
  <c r="M56" i="1"/>
  <c r="AZ56" i="1" s="1"/>
  <c r="AK56" i="1"/>
  <c r="AD41" i="1"/>
  <c r="Q49" i="1"/>
  <c r="M49" i="1"/>
  <c r="AZ49" i="1" s="1"/>
  <c r="BA37" i="1"/>
  <c r="BA41" i="1"/>
  <c r="N48" i="1"/>
  <c r="AK48" i="1"/>
  <c r="M48" i="1"/>
  <c r="AZ48" i="1" s="1"/>
  <c r="BI23" i="1"/>
  <c r="BM23" i="1" s="1"/>
  <c r="BN23" i="1" s="1"/>
  <c r="N24" i="1"/>
  <c r="BP24" i="1"/>
  <c r="AY24" i="1" s="1"/>
  <c r="BA24" i="1" s="1"/>
  <c r="V27" i="1"/>
  <c r="Z30" i="1"/>
  <c r="BJ32" i="1"/>
  <c r="BA42" i="1"/>
  <c r="Z50" i="1"/>
  <c r="BP53" i="1"/>
  <c r="AY53" i="1" s="1"/>
  <c r="BA53" i="1" s="1"/>
  <c r="Z58" i="1"/>
  <c r="BH38" i="1"/>
  <c r="BA40" i="1"/>
  <c r="BH46" i="1"/>
  <c r="BI50" i="1"/>
  <c r="BM50" i="1" s="1"/>
  <c r="BN50" i="1" s="1"/>
  <c r="BI58" i="1"/>
  <c r="BM58" i="1" s="1"/>
  <c r="BN58" i="1" s="1"/>
  <c r="BI60" i="1"/>
  <c r="BM60" i="1" s="1"/>
  <c r="BN60" i="1" s="1"/>
  <c r="Z62" i="1"/>
  <c r="BH62" i="1"/>
  <c r="Z63" i="1"/>
  <c r="BI19" i="1"/>
  <c r="BM19" i="1" s="1"/>
  <c r="BN19" i="1" s="1"/>
  <c r="BP29" i="1"/>
  <c r="AY29" i="1" s="1"/>
  <c r="BI17" i="1"/>
  <c r="BM17" i="1" s="1"/>
  <c r="BN17" i="1" s="1"/>
  <c r="BJ27" i="1"/>
  <c r="V28" i="1"/>
  <c r="BA29" i="1"/>
  <c r="BP30" i="1"/>
  <c r="AY30" i="1" s="1"/>
  <c r="BB30" i="1" s="1"/>
  <c r="BA32" i="1"/>
  <c r="V36" i="1"/>
  <c r="BH41" i="1"/>
  <c r="V42" i="1"/>
  <c r="BH42" i="1"/>
  <c r="AK45" i="1"/>
  <c r="AK46" i="1"/>
  <c r="BI46" i="1"/>
  <c r="BM46" i="1" s="1"/>
  <c r="BN46" i="1" s="1"/>
  <c r="BI52" i="1"/>
  <c r="BM52" i="1" s="1"/>
  <c r="BN52" i="1" s="1"/>
  <c r="BP54" i="1"/>
  <c r="AY54" i="1" s="1"/>
  <c r="BA54" i="1" s="1"/>
  <c r="BP57" i="1"/>
  <c r="AY57" i="1" s="1"/>
  <c r="BA57" i="1" s="1"/>
  <c r="Z59" i="1"/>
  <c r="Z61" i="1"/>
  <c r="M20" i="1"/>
  <c r="AZ20" i="1" s="1"/>
  <c r="BA23" i="1"/>
  <c r="BJ17" i="1"/>
  <c r="Q20" i="1"/>
  <c r="M27" i="1"/>
  <c r="AZ27" i="1" s="1"/>
  <c r="BI28" i="1"/>
  <c r="BM28" i="1" s="1"/>
  <c r="BN28" i="1" s="1"/>
  <c r="BH33" i="1"/>
  <c r="L37" i="1"/>
  <c r="K37" i="1" s="1"/>
  <c r="AD37" i="1" s="1"/>
  <c r="V40" i="1"/>
  <c r="AK52" i="1"/>
  <c r="BJ52" i="1"/>
  <c r="AK64" i="1"/>
  <c r="V64" i="1"/>
  <c r="N20" i="1"/>
  <c r="BP18" i="1"/>
  <c r="AY18" i="1" s="1"/>
  <c r="BA18" i="1" s="1"/>
  <c r="BJ24" i="1"/>
  <c r="BI25" i="1"/>
  <c r="BM25" i="1" s="1"/>
  <c r="BN25" i="1" s="1"/>
  <c r="N27" i="1"/>
  <c r="BJ28" i="1"/>
  <c r="V32" i="1"/>
  <c r="BB33" i="1"/>
  <c r="BI36" i="1"/>
  <c r="BM36" i="1" s="1"/>
  <c r="BN36" i="1" s="1"/>
  <c r="Z54" i="1"/>
  <c r="BH54" i="1"/>
  <c r="Z56" i="1"/>
  <c r="BA58" i="1"/>
  <c r="BP61" i="1"/>
  <c r="AY61" i="1" s="1"/>
  <c r="BA61" i="1" s="1"/>
  <c r="BB64" i="1"/>
  <c r="BP64" i="1"/>
  <c r="AY64" i="1" s="1"/>
  <c r="BA64" i="1" s="1"/>
  <c r="BA47" i="1"/>
  <c r="W41" i="1"/>
  <c r="X41" i="1" s="1"/>
  <c r="AF41" i="1" s="1"/>
  <c r="BA19" i="1"/>
  <c r="BP17" i="1"/>
  <c r="AY17" i="1" s="1"/>
  <c r="BA17" i="1" s="1"/>
  <c r="Z23" i="1"/>
  <c r="BH23" i="1"/>
  <c r="M24" i="1"/>
  <c r="AZ24" i="1" s="1"/>
  <c r="BB24" i="1" s="1"/>
  <c r="BP26" i="1"/>
  <c r="AY26" i="1" s="1"/>
  <c r="BA26" i="1" s="1"/>
  <c r="BI32" i="1"/>
  <c r="BM32" i="1" s="1"/>
  <c r="BN32" i="1" s="1"/>
  <c r="BA38" i="1"/>
  <c r="Z55" i="1"/>
  <c r="BP60" i="1"/>
  <c r="AY60" i="1" s="1"/>
  <c r="BA60" i="1" s="1"/>
  <c r="BA62" i="1"/>
  <c r="AK18" i="1"/>
  <c r="Q18" i="1"/>
  <c r="N18" i="1"/>
  <c r="M18" i="1"/>
  <c r="AZ18" i="1" s="1"/>
  <c r="BB18" i="1" s="1"/>
  <c r="L18" i="1"/>
  <c r="K18" i="1" s="1"/>
  <c r="BB20" i="1"/>
  <c r="AD24" i="1"/>
  <c r="AK26" i="1"/>
  <c r="Q26" i="1"/>
  <c r="N26" i="1"/>
  <c r="M26" i="1"/>
  <c r="AZ26" i="1" s="1"/>
  <c r="BB26" i="1" s="1"/>
  <c r="L26" i="1"/>
  <c r="K26" i="1" s="1"/>
  <c r="BB27" i="1"/>
  <c r="AD20" i="1"/>
  <c r="M23" i="1"/>
  <c r="AZ23" i="1" s="1"/>
  <c r="BB23" i="1" s="1"/>
  <c r="L23" i="1"/>
  <c r="K23" i="1" s="1"/>
  <c r="W23" i="1" s="1"/>
  <c r="X23" i="1" s="1"/>
  <c r="AE23" i="1" s="1"/>
  <c r="AK23" i="1"/>
  <c r="N23" i="1"/>
  <c r="Q23" i="1"/>
  <c r="AK29" i="1"/>
  <c r="M29" i="1"/>
  <c r="AZ29" i="1" s="1"/>
  <c r="BB29" i="1" s="1"/>
  <c r="L29" i="1"/>
  <c r="K29" i="1" s="1"/>
  <c r="N29" i="1"/>
  <c r="Q29" i="1"/>
  <c r="N32" i="1"/>
  <c r="M32" i="1"/>
  <c r="AZ32" i="1" s="1"/>
  <c r="BB32" i="1" s="1"/>
  <c r="AK32" i="1"/>
  <c r="Q32" i="1"/>
  <c r="L32" i="1"/>
  <c r="K32" i="1" s="1"/>
  <c r="AK22" i="1"/>
  <c r="Q22" i="1"/>
  <c r="L22" i="1"/>
  <c r="K22" i="1" s="1"/>
  <c r="N22" i="1"/>
  <c r="M22" i="1"/>
  <c r="AZ22" i="1" s="1"/>
  <c r="BB22" i="1" s="1"/>
  <c r="M19" i="1"/>
  <c r="AZ19" i="1" s="1"/>
  <c r="BB19" i="1" s="1"/>
  <c r="AK19" i="1"/>
  <c r="L19" i="1"/>
  <c r="K19" i="1" s="1"/>
  <c r="Q19" i="1"/>
  <c r="N19" i="1"/>
  <c r="L28" i="1"/>
  <c r="K28" i="1" s="1"/>
  <c r="L34" i="1"/>
  <c r="K34" i="1" s="1"/>
  <c r="Q34" i="1"/>
  <c r="AK17" i="1"/>
  <c r="AK21" i="1"/>
  <c r="AK25" i="1"/>
  <c r="W27" i="1"/>
  <c r="X27" i="1" s="1"/>
  <c r="AK28" i="1"/>
  <c r="BH30" i="1"/>
  <c r="N31" i="1"/>
  <c r="L31" i="1"/>
  <c r="K31" i="1" s="1"/>
  <c r="AK31" i="1"/>
  <c r="Q31" i="1"/>
  <c r="Q36" i="1"/>
  <c r="N36" i="1"/>
  <c r="M36" i="1"/>
  <c r="AZ36" i="1" s="1"/>
  <c r="L36" i="1"/>
  <c r="K36" i="1" s="1"/>
  <c r="AK36" i="1"/>
  <c r="M38" i="1"/>
  <c r="AZ38" i="1" s="1"/>
  <c r="BB38" i="1" s="1"/>
  <c r="L38" i="1"/>
  <c r="K38" i="1" s="1"/>
  <c r="W38" i="1" s="1"/>
  <c r="X38" i="1" s="1"/>
  <c r="Q38" i="1"/>
  <c r="Q44" i="1"/>
  <c r="N44" i="1"/>
  <c r="M44" i="1"/>
  <c r="AZ44" i="1" s="1"/>
  <c r="L44" i="1"/>
  <c r="K44" i="1" s="1"/>
  <c r="AK44" i="1"/>
  <c r="L17" i="1"/>
  <c r="K17" i="1" s="1"/>
  <c r="V18" i="1"/>
  <c r="BH18" i="1"/>
  <c r="L21" i="1"/>
  <c r="K21" i="1" s="1"/>
  <c r="V22" i="1"/>
  <c r="BH22" i="1"/>
  <c r="L25" i="1"/>
  <c r="K25" i="1" s="1"/>
  <c r="V26" i="1"/>
  <c r="BH26" i="1"/>
  <c r="L30" i="1"/>
  <c r="K30" i="1" s="1"/>
  <c r="Q30" i="1"/>
  <c r="BI30" i="1"/>
  <c r="BM30" i="1" s="1"/>
  <c r="BN30" i="1" s="1"/>
  <c r="BI31" i="1"/>
  <c r="BM31" i="1" s="1"/>
  <c r="BN31" i="1" s="1"/>
  <c r="AD33" i="1"/>
  <c r="V34" i="1"/>
  <c r="BA34" i="1"/>
  <c r="BI35" i="1"/>
  <c r="BM35" i="1" s="1"/>
  <c r="BN35" i="1" s="1"/>
  <c r="AK37" i="1"/>
  <c r="N37" i="1"/>
  <c r="M37" i="1"/>
  <c r="AZ37" i="1" s="1"/>
  <c r="BB37" i="1" s="1"/>
  <c r="N38" i="1"/>
  <c r="BP39" i="1"/>
  <c r="AY39" i="1" s="1"/>
  <c r="BA39" i="1" s="1"/>
  <c r="V39" i="1"/>
  <c r="BI43" i="1"/>
  <c r="BM43" i="1" s="1"/>
  <c r="BN43" i="1" s="1"/>
  <c r="BH43" i="1"/>
  <c r="N45" i="1"/>
  <c r="M45" i="1"/>
  <c r="AZ45" i="1" s="1"/>
  <c r="BP45" i="1"/>
  <c r="AY45" i="1" s="1"/>
  <c r="BA45" i="1" s="1"/>
  <c r="V45" i="1"/>
  <c r="L47" i="1"/>
  <c r="K47" i="1" s="1"/>
  <c r="AK47" i="1"/>
  <c r="Q47" i="1"/>
  <c r="N47" i="1"/>
  <c r="M17" i="1"/>
  <c r="AZ17" i="1" s="1"/>
  <c r="BB17" i="1" s="1"/>
  <c r="BI18" i="1"/>
  <c r="BM18" i="1" s="1"/>
  <c r="BN18" i="1" s="1"/>
  <c r="AK20" i="1"/>
  <c r="M21" i="1"/>
  <c r="AZ21" i="1" s="1"/>
  <c r="BB21" i="1" s="1"/>
  <c r="BI22" i="1"/>
  <c r="BM22" i="1" s="1"/>
  <c r="BN22" i="1" s="1"/>
  <c r="AK24" i="1"/>
  <c r="M25" i="1"/>
  <c r="AZ25" i="1" s="1"/>
  <c r="BB25" i="1" s="1"/>
  <c r="BI26" i="1"/>
  <c r="BM26" i="1" s="1"/>
  <c r="BN26" i="1" s="1"/>
  <c r="N30" i="1"/>
  <c r="M31" i="1"/>
  <c r="AZ31" i="1" s="1"/>
  <c r="BJ31" i="1"/>
  <c r="Q33" i="1"/>
  <c r="BJ35" i="1"/>
  <c r="BJ43" i="1"/>
  <c r="M47" i="1"/>
  <c r="AZ47" i="1" s="1"/>
  <c r="BB47" i="1" s="1"/>
  <c r="BH48" i="1"/>
  <c r="BJ48" i="1"/>
  <c r="BI48" i="1"/>
  <c r="BM48" i="1" s="1"/>
  <c r="BN48" i="1" s="1"/>
  <c r="N28" i="1"/>
  <c r="M28" i="1"/>
  <c r="AZ28" i="1" s="1"/>
  <c r="BB28" i="1" s="1"/>
  <c r="N17" i="1"/>
  <c r="V17" i="1"/>
  <c r="N21" i="1"/>
  <c r="V21" i="1"/>
  <c r="N25" i="1"/>
  <c r="V25" i="1"/>
  <c r="BA30" i="1"/>
  <c r="AK33" i="1"/>
  <c r="BJ34" i="1"/>
  <c r="BI34" i="1"/>
  <c r="BM34" i="1" s="1"/>
  <c r="BN34" i="1" s="1"/>
  <c r="W36" i="1"/>
  <c r="X36" i="1" s="1"/>
  <c r="Q54" i="1"/>
  <c r="N54" i="1"/>
  <c r="M54" i="1"/>
  <c r="AZ54" i="1" s="1"/>
  <c r="BB54" i="1" s="1"/>
  <c r="L54" i="1"/>
  <c r="K54" i="1" s="1"/>
  <c r="AK54" i="1"/>
  <c r="W37" i="1"/>
  <c r="X37" i="1" s="1"/>
  <c r="Q40" i="1"/>
  <c r="N40" i="1"/>
  <c r="M40" i="1"/>
  <c r="AZ40" i="1" s="1"/>
  <c r="BB40" i="1" s="1"/>
  <c r="L40" i="1"/>
  <c r="K40" i="1" s="1"/>
  <c r="AK40" i="1"/>
  <c r="M42" i="1"/>
  <c r="AZ42" i="1" s="1"/>
  <c r="BB42" i="1" s="1"/>
  <c r="L42" i="1"/>
  <c r="K42" i="1" s="1"/>
  <c r="W42" i="1" s="1"/>
  <c r="X42" i="1" s="1"/>
  <c r="Q42" i="1"/>
  <c r="W47" i="1"/>
  <c r="X47" i="1" s="1"/>
  <c r="AE47" i="1" s="1"/>
  <c r="V20" i="1"/>
  <c r="BH20" i="1"/>
  <c r="V24" i="1"/>
  <c r="BH24" i="1"/>
  <c r="BH27" i="1"/>
  <c r="W29" i="1"/>
  <c r="X29" i="1" s="1"/>
  <c r="AE29" i="1" s="1"/>
  <c r="BP31" i="1"/>
  <c r="AY31" i="1" s="1"/>
  <c r="BA31" i="1" s="1"/>
  <c r="V31" i="1"/>
  <c r="W33" i="1"/>
  <c r="X33" i="1" s="1"/>
  <c r="M34" i="1"/>
  <c r="AZ34" i="1" s="1"/>
  <c r="BB34" i="1" s="1"/>
  <c r="BP35" i="1"/>
  <c r="AY35" i="1" s="1"/>
  <c r="BA35" i="1" s="1"/>
  <c r="V35" i="1"/>
  <c r="BP36" i="1"/>
  <c r="AY36" i="1" s="1"/>
  <c r="BA36" i="1" s="1"/>
  <c r="BI39" i="1"/>
  <c r="BM39" i="1" s="1"/>
  <c r="BN39" i="1" s="1"/>
  <c r="BH39" i="1"/>
  <c r="AK41" i="1"/>
  <c r="N41" i="1"/>
  <c r="M41" i="1"/>
  <c r="AZ41" i="1" s="1"/>
  <c r="BB41" i="1" s="1"/>
  <c r="N42" i="1"/>
  <c r="BP43" i="1"/>
  <c r="AY43" i="1" s="1"/>
  <c r="BA43" i="1" s="1"/>
  <c r="V43" i="1"/>
  <c r="BP44" i="1"/>
  <c r="AY44" i="1" s="1"/>
  <c r="BA44" i="1" s="1"/>
  <c r="BJ29" i="1"/>
  <c r="BI29" i="1"/>
  <c r="BM29" i="1" s="1"/>
  <c r="BN29" i="1" s="1"/>
  <c r="N34" i="1"/>
  <c r="AK34" i="1"/>
  <c r="BB35" i="1"/>
  <c r="Z37" i="1"/>
  <c r="BP55" i="1"/>
  <c r="AY55" i="1" s="1"/>
  <c r="V55" i="1"/>
  <c r="Q35" i="1"/>
  <c r="BI38" i="1"/>
  <c r="BM38" i="1" s="1"/>
  <c r="BN38" i="1" s="1"/>
  <c r="Q39" i="1"/>
  <c r="BI42" i="1"/>
  <c r="BM42" i="1" s="1"/>
  <c r="BN42" i="1" s="1"/>
  <c r="Q43" i="1"/>
  <c r="BJ45" i="1"/>
  <c r="L46" i="1"/>
  <c r="K46" i="1" s="1"/>
  <c r="Z46" i="1"/>
  <c r="BP52" i="1"/>
  <c r="AY52" i="1" s="1"/>
  <c r="BA52" i="1" s="1"/>
  <c r="L55" i="1"/>
  <c r="K55" i="1" s="1"/>
  <c r="AK55" i="1"/>
  <c r="Q55" i="1"/>
  <c r="N55" i="1"/>
  <c r="BA59" i="1"/>
  <c r="BP63" i="1"/>
  <c r="AY63" i="1" s="1"/>
  <c r="BA63" i="1" s="1"/>
  <c r="V63" i="1"/>
  <c r="BJ47" i="1"/>
  <c r="BI47" i="1"/>
  <c r="BM47" i="1" s="1"/>
  <c r="BN47" i="1" s="1"/>
  <c r="BP51" i="1"/>
  <c r="AY51" i="1" s="1"/>
  <c r="BA51" i="1" s="1"/>
  <c r="V51" i="1"/>
  <c r="L63" i="1"/>
  <c r="K63" i="1" s="1"/>
  <c r="AK63" i="1"/>
  <c r="Q63" i="1"/>
  <c r="N63" i="1"/>
  <c r="BI33" i="1"/>
  <c r="BM33" i="1" s="1"/>
  <c r="BN33" i="1" s="1"/>
  <c r="AK35" i="1"/>
  <c r="BI37" i="1"/>
  <c r="BM37" i="1" s="1"/>
  <c r="BN37" i="1" s="1"/>
  <c r="AK39" i="1"/>
  <c r="BI41" i="1"/>
  <c r="BM41" i="1" s="1"/>
  <c r="BN41" i="1" s="1"/>
  <c r="AK43" i="1"/>
  <c r="BH47" i="1"/>
  <c r="BP49" i="1"/>
  <c r="AY49" i="1" s="1"/>
  <c r="V49" i="1"/>
  <c r="L51" i="1"/>
  <c r="K51" i="1" s="1"/>
  <c r="AK51" i="1"/>
  <c r="Q51" i="1"/>
  <c r="N51" i="1"/>
  <c r="BB55" i="1"/>
  <c r="BA55" i="1"/>
  <c r="Q58" i="1"/>
  <c r="N58" i="1"/>
  <c r="M58" i="1"/>
  <c r="AZ58" i="1" s="1"/>
  <c r="BB58" i="1" s="1"/>
  <c r="L58" i="1"/>
  <c r="K58" i="1" s="1"/>
  <c r="BJ59" i="1"/>
  <c r="BI59" i="1"/>
  <c r="BM59" i="1" s="1"/>
  <c r="BN59" i="1" s="1"/>
  <c r="BH59" i="1"/>
  <c r="L35" i="1"/>
  <c r="K35" i="1" s="1"/>
  <c r="L39" i="1"/>
  <c r="K39" i="1" s="1"/>
  <c r="L43" i="1"/>
  <c r="K43" i="1" s="1"/>
  <c r="V44" i="1"/>
  <c r="M63" i="1"/>
  <c r="AZ63" i="1" s="1"/>
  <c r="BJ55" i="1"/>
  <c r="BI55" i="1"/>
  <c r="BM55" i="1" s="1"/>
  <c r="BN55" i="1" s="1"/>
  <c r="BH55" i="1"/>
  <c r="N61" i="1"/>
  <c r="M61" i="1"/>
  <c r="AZ61" i="1" s="1"/>
  <c r="BB61" i="1" s="1"/>
  <c r="L61" i="1"/>
  <c r="K61" i="1" s="1"/>
  <c r="AK61" i="1"/>
  <c r="N46" i="1"/>
  <c r="M46" i="1"/>
  <c r="AZ46" i="1" s="1"/>
  <c r="BB46" i="1" s="1"/>
  <c r="BP48" i="1"/>
  <c r="AY48" i="1" s="1"/>
  <c r="BA48" i="1" s="1"/>
  <c r="V48" i="1"/>
  <c r="W50" i="1"/>
  <c r="X50" i="1" s="1"/>
  <c r="AE50" i="1" s="1"/>
  <c r="AD50" i="1"/>
  <c r="BP59" i="1"/>
  <c r="AY59" i="1" s="1"/>
  <c r="BB59" i="1" s="1"/>
  <c r="V59" i="1"/>
  <c r="BJ63" i="1"/>
  <c r="BI63" i="1"/>
  <c r="BM63" i="1" s="1"/>
  <c r="BN63" i="1" s="1"/>
  <c r="BH63" i="1"/>
  <c r="N49" i="1"/>
  <c r="L49" i="1"/>
  <c r="K49" i="1" s="1"/>
  <c r="AK49" i="1"/>
  <c r="BJ49" i="1"/>
  <c r="BH49" i="1"/>
  <c r="Q50" i="1"/>
  <c r="N50" i="1"/>
  <c r="M50" i="1"/>
  <c r="AZ50" i="1" s="1"/>
  <c r="BB50" i="1" s="1"/>
  <c r="BJ51" i="1"/>
  <c r="BI51" i="1"/>
  <c r="BM51" i="1" s="1"/>
  <c r="BN51" i="1" s="1"/>
  <c r="BH51" i="1"/>
  <c r="BP56" i="1"/>
  <c r="AY56" i="1" s="1"/>
  <c r="BA56" i="1" s="1"/>
  <c r="L59" i="1"/>
  <c r="K59" i="1" s="1"/>
  <c r="AK59" i="1"/>
  <c r="Q59" i="1"/>
  <c r="N59" i="1"/>
  <c r="Q61" i="1"/>
  <c r="Q62" i="1"/>
  <c r="N62" i="1"/>
  <c r="M62" i="1"/>
  <c r="AZ62" i="1" s="1"/>
  <c r="BB62" i="1" s="1"/>
  <c r="L62" i="1"/>
  <c r="K62" i="1" s="1"/>
  <c r="Q48" i="1"/>
  <c r="Q52" i="1"/>
  <c r="AK53" i="1"/>
  <c r="Q56" i="1"/>
  <c r="AK57" i="1"/>
  <c r="Q60" i="1"/>
  <c r="L53" i="1"/>
  <c r="K53" i="1" s="1"/>
  <c r="L57" i="1"/>
  <c r="K57" i="1" s="1"/>
  <c r="M53" i="1"/>
  <c r="AZ53" i="1" s="1"/>
  <c r="BB53" i="1" s="1"/>
  <c r="M57" i="1"/>
  <c r="AZ57" i="1" s="1"/>
  <c r="BB57" i="1" s="1"/>
  <c r="AK60" i="1"/>
  <c r="BI62" i="1"/>
  <c r="BM62" i="1" s="1"/>
  <c r="BN62" i="1" s="1"/>
  <c r="BH64" i="1"/>
  <c r="L48" i="1"/>
  <c r="K48" i="1" s="1"/>
  <c r="L52" i="1"/>
  <c r="K52" i="1" s="1"/>
  <c r="V53" i="1"/>
  <c r="BH53" i="1"/>
  <c r="L56" i="1"/>
  <c r="K56" i="1" s="1"/>
  <c r="V57" i="1"/>
  <c r="BH57" i="1"/>
  <c r="L60" i="1"/>
  <c r="K60" i="1" s="1"/>
  <c r="V61" i="1"/>
  <c r="BH61" i="1"/>
  <c r="L64" i="1"/>
  <c r="K64" i="1" s="1"/>
  <c r="BI64" i="1"/>
  <c r="BM64" i="1" s="1"/>
  <c r="BN64" i="1" s="1"/>
  <c r="BI53" i="1"/>
  <c r="BM53" i="1" s="1"/>
  <c r="BN53" i="1" s="1"/>
  <c r="BI57" i="1"/>
  <c r="BM57" i="1" s="1"/>
  <c r="BN57" i="1" s="1"/>
  <c r="M60" i="1"/>
  <c r="AZ60" i="1" s="1"/>
  <c r="BB60" i="1" s="1"/>
  <c r="BI61" i="1"/>
  <c r="BM61" i="1" s="1"/>
  <c r="BN61" i="1" s="1"/>
  <c r="V52" i="1"/>
  <c r="V56" i="1"/>
  <c r="AE41" i="1" l="1"/>
  <c r="AG41" i="1" s="1"/>
  <c r="BB43" i="1"/>
  <c r="BB44" i="1"/>
  <c r="BB36" i="1"/>
  <c r="BB63" i="1"/>
  <c r="BB45" i="1"/>
  <c r="T41" i="1"/>
  <c r="R41" i="1" s="1"/>
  <c r="U41" i="1" s="1"/>
  <c r="O41" i="1"/>
  <c r="P41" i="1" s="1"/>
  <c r="Y41" i="1"/>
  <c r="AC41" i="1" s="1"/>
  <c r="Y42" i="1"/>
  <c r="AC42" i="1" s="1"/>
  <c r="AF42" i="1"/>
  <c r="AE42" i="1"/>
  <c r="W57" i="1"/>
  <c r="X57" i="1" s="1"/>
  <c r="AD56" i="1"/>
  <c r="AD49" i="1"/>
  <c r="W48" i="1"/>
  <c r="X48" i="1" s="1"/>
  <c r="T48" i="1" s="1"/>
  <c r="R48" i="1" s="1"/>
  <c r="U48" i="1" s="1"/>
  <c r="O48" i="1" s="1"/>
  <c r="P48" i="1" s="1"/>
  <c r="AD61" i="1"/>
  <c r="BA49" i="1"/>
  <c r="BB49" i="1"/>
  <c r="BB52" i="1"/>
  <c r="W24" i="1"/>
  <c r="X24" i="1" s="1"/>
  <c r="BB51" i="1"/>
  <c r="W17" i="1"/>
  <c r="X17" i="1" s="1"/>
  <c r="T47" i="1"/>
  <c r="R47" i="1" s="1"/>
  <c r="U47" i="1" s="1"/>
  <c r="O47" i="1" s="1"/>
  <c r="P47" i="1" s="1"/>
  <c r="AD47" i="1"/>
  <c r="AD30" i="1"/>
  <c r="W18" i="1"/>
  <c r="X18" i="1" s="1"/>
  <c r="Y27" i="1"/>
  <c r="AC27" i="1" s="1"/>
  <c r="AF27" i="1"/>
  <c r="AE27" i="1"/>
  <c r="AD19" i="1"/>
  <c r="AD22" i="1"/>
  <c r="AD64" i="1"/>
  <c r="W64" i="1"/>
  <c r="X64" i="1" s="1"/>
  <c r="W53" i="1"/>
  <c r="X53" i="1" s="1"/>
  <c r="W59" i="1"/>
  <c r="X59" i="1" s="1"/>
  <c r="BB48" i="1"/>
  <c r="AD46" i="1"/>
  <c r="W46" i="1"/>
  <c r="X46" i="1" s="1"/>
  <c r="T46" i="1" s="1"/>
  <c r="R46" i="1" s="1"/>
  <c r="U46" i="1" s="1"/>
  <c r="O46" i="1" s="1"/>
  <c r="P46" i="1" s="1"/>
  <c r="AF33" i="1"/>
  <c r="Y33" i="1"/>
  <c r="AC33" i="1" s="1"/>
  <c r="W20" i="1"/>
  <c r="X20" i="1" s="1"/>
  <c r="AF47" i="1"/>
  <c r="AG47" i="1" s="1"/>
  <c r="Y47" i="1"/>
  <c r="AC47" i="1" s="1"/>
  <c r="AE33" i="1"/>
  <c r="BB31" i="1"/>
  <c r="AD17" i="1"/>
  <c r="T17" i="1"/>
  <c r="R17" i="1" s="1"/>
  <c r="U17" i="1" s="1"/>
  <c r="O17" i="1" s="1"/>
  <c r="P17" i="1" s="1"/>
  <c r="AD52" i="1"/>
  <c r="W44" i="1"/>
  <c r="X44" i="1" s="1"/>
  <c r="W31" i="1"/>
  <c r="X31" i="1" s="1"/>
  <c r="AF37" i="1"/>
  <c r="Y37" i="1"/>
  <c r="AC37" i="1" s="1"/>
  <c r="Y38" i="1"/>
  <c r="AC38" i="1" s="1"/>
  <c r="AF38" i="1"/>
  <c r="W26" i="1"/>
  <c r="X26" i="1" s="1"/>
  <c r="T38" i="1"/>
  <c r="R38" i="1" s="1"/>
  <c r="U38" i="1" s="1"/>
  <c r="O38" i="1" s="1"/>
  <c r="P38" i="1" s="1"/>
  <c r="AD38" i="1"/>
  <c r="Y23" i="1"/>
  <c r="AC23" i="1" s="1"/>
  <c r="AF23" i="1"/>
  <c r="AD34" i="1"/>
  <c r="AD18" i="1"/>
  <c r="T18" i="1"/>
  <c r="R18" i="1" s="1"/>
  <c r="U18" i="1" s="1"/>
  <c r="O18" i="1" s="1"/>
  <c r="P18" i="1" s="1"/>
  <c r="W51" i="1"/>
  <c r="X51" i="1" s="1"/>
  <c r="W52" i="1"/>
  <c r="X52" i="1" s="1"/>
  <c r="T52" i="1" s="1"/>
  <c r="R52" i="1" s="1"/>
  <c r="U52" i="1" s="1"/>
  <c r="O52" i="1" s="1"/>
  <c r="P52" i="1" s="1"/>
  <c r="W61" i="1"/>
  <c r="X61" i="1" s="1"/>
  <c r="AD48" i="1"/>
  <c r="AD62" i="1"/>
  <c r="T59" i="1"/>
  <c r="R59" i="1" s="1"/>
  <c r="U59" i="1" s="1"/>
  <c r="O59" i="1" s="1"/>
  <c r="P59" i="1" s="1"/>
  <c r="AD59" i="1"/>
  <c r="AD43" i="1"/>
  <c r="W58" i="1"/>
  <c r="X58" i="1" s="1"/>
  <c r="T58" i="1" s="1"/>
  <c r="R58" i="1" s="1"/>
  <c r="U58" i="1" s="1"/>
  <c r="O58" i="1" s="1"/>
  <c r="P58" i="1" s="1"/>
  <c r="AD58" i="1"/>
  <c r="T42" i="1"/>
  <c r="R42" i="1" s="1"/>
  <c r="U42" i="1" s="1"/>
  <c r="O42" i="1" s="1"/>
  <c r="P42" i="1" s="1"/>
  <c r="AD42" i="1"/>
  <c r="W25" i="1"/>
  <c r="X25" i="1" s="1"/>
  <c r="W39" i="1"/>
  <c r="X39" i="1" s="1"/>
  <c r="W34" i="1"/>
  <c r="X34" i="1" s="1"/>
  <c r="T34" i="1" s="1"/>
  <c r="R34" i="1" s="1"/>
  <c r="U34" i="1" s="1"/>
  <c r="O34" i="1" s="1"/>
  <c r="P34" i="1" s="1"/>
  <c r="AD25" i="1"/>
  <c r="T25" i="1"/>
  <c r="R25" i="1" s="1"/>
  <c r="U25" i="1" s="1"/>
  <c r="O25" i="1" s="1"/>
  <c r="P25" i="1" s="1"/>
  <c r="AD31" i="1"/>
  <c r="T31" i="1"/>
  <c r="R31" i="1" s="1"/>
  <c r="U31" i="1" s="1"/>
  <c r="O31" i="1" s="1"/>
  <c r="P31" i="1" s="1"/>
  <c r="T33" i="1"/>
  <c r="R33" i="1" s="1"/>
  <c r="U33" i="1" s="1"/>
  <c r="O33" i="1" s="1"/>
  <c r="P33" i="1" s="1"/>
  <c r="W55" i="1"/>
  <c r="X55" i="1" s="1"/>
  <c r="W56" i="1"/>
  <c r="X56" i="1" s="1"/>
  <c r="AD60" i="1"/>
  <c r="W62" i="1"/>
  <c r="X62" i="1" s="1"/>
  <c r="T62" i="1" s="1"/>
  <c r="R62" i="1" s="1"/>
  <c r="U62" i="1" s="1"/>
  <c r="O62" i="1" s="1"/>
  <c r="P62" i="1" s="1"/>
  <c r="AD39" i="1"/>
  <c r="AF29" i="1"/>
  <c r="Y29" i="1"/>
  <c r="AC29" i="1" s="1"/>
  <c r="W54" i="1"/>
  <c r="X54" i="1" s="1"/>
  <c r="AD54" i="1"/>
  <c r="T37" i="1"/>
  <c r="R37" i="1" s="1"/>
  <c r="U37" i="1" s="1"/>
  <c r="O37" i="1" s="1"/>
  <c r="P37" i="1" s="1"/>
  <c r="BB56" i="1"/>
  <c r="AE38" i="1"/>
  <c r="W45" i="1"/>
  <c r="X45" i="1" s="1"/>
  <c r="W19" i="1"/>
  <c r="X19" i="1" s="1"/>
  <c r="AD28" i="1"/>
  <c r="W28" i="1"/>
  <c r="X28" i="1" s="1"/>
  <c r="T28" i="1" s="1"/>
  <c r="R28" i="1" s="1"/>
  <c r="U28" i="1" s="1"/>
  <c r="O28" i="1" s="1"/>
  <c r="P28" i="1" s="1"/>
  <c r="T23" i="1"/>
  <c r="R23" i="1" s="1"/>
  <c r="U23" i="1" s="1"/>
  <c r="O23" i="1" s="1"/>
  <c r="P23" i="1" s="1"/>
  <c r="AD23" i="1"/>
  <c r="AD57" i="1"/>
  <c r="T57" i="1"/>
  <c r="R57" i="1" s="1"/>
  <c r="U57" i="1" s="1"/>
  <c r="O57" i="1" s="1"/>
  <c r="P57" i="1" s="1"/>
  <c r="AD35" i="1"/>
  <c r="T51" i="1"/>
  <c r="R51" i="1" s="1"/>
  <c r="U51" i="1" s="1"/>
  <c r="O51" i="1" s="1"/>
  <c r="P51" i="1" s="1"/>
  <c r="AD51" i="1"/>
  <c r="AD63" i="1"/>
  <c r="T55" i="1"/>
  <c r="R55" i="1" s="1"/>
  <c r="U55" i="1" s="1"/>
  <c r="O55" i="1" s="1"/>
  <c r="P55" i="1" s="1"/>
  <c r="AD55" i="1"/>
  <c r="W43" i="1"/>
  <c r="X43" i="1" s="1"/>
  <c r="T43" i="1" s="1"/>
  <c r="R43" i="1" s="1"/>
  <c r="U43" i="1" s="1"/>
  <c r="O43" i="1" s="1"/>
  <c r="P43" i="1" s="1"/>
  <c r="Y36" i="1"/>
  <c r="AC36" i="1" s="1"/>
  <c r="AF36" i="1"/>
  <c r="AE36" i="1"/>
  <c r="W21" i="1"/>
  <c r="X21" i="1" s="1"/>
  <c r="AE37" i="1"/>
  <c r="W22" i="1"/>
  <c r="X22" i="1" s="1"/>
  <c r="T22" i="1" s="1"/>
  <c r="R22" i="1" s="1"/>
  <c r="U22" i="1" s="1"/>
  <c r="O22" i="1" s="1"/>
  <c r="P22" i="1" s="1"/>
  <c r="AD44" i="1"/>
  <c r="T44" i="1"/>
  <c r="R44" i="1" s="1"/>
  <c r="U44" i="1" s="1"/>
  <c r="O44" i="1" s="1"/>
  <c r="P44" i="1" s="1"/>
  <c r="AD36" i="1"/>
  <c r="T36" i="1"/>
  <c r="R36" i="1" s="1"/>
  <c r="U36" i="1" s="1"/>
  <c r="O36" i="1" s="1"/>
  <c r="P36" i="1" s="1"/>
  <c r="T27" i="1"/>
  <c r="R27" i="1" s="1"/>
  <c r="U27" i="1" s="1"/>
  <c r="O27" i="1" s="1"/>
  <c r="P27" i="1" s="1"/>
  <c r="BB39" i="1"/>
  <c r="AD29" i="1"/>
  <c r="T29" i="1"/>
  <c r="R29" i="1" s="1"/>
  <c r="U29" i="1" s="1"/>
  <c r="O29" i="1" s="1"/>
  <c r="P29" i="1" s="1"/>
  <c r="T26" i="1"/>
  <c r="R26" i="1" s="1"/>
  <c r="U26" i="1" s="1"/>
  <c r="O26" i="1" s="1"/>
  <c r="P26" i="1" s="1"/>
  <c r="AD26" i="1"/>
  <c r="AD53" i="1"/>
  <c r="T53" i="1"/>
  <c r="R53" i="1" s="1"/>
  <c r="U53" i="1" s="1"/>
  <c r="O53" i="1" s="1"/>
  <c r="P53" i="1" s="1"/>
  <c r="Y50" i="1"/>
  <c r="AC50" i="1" s="1"/>
  <c r="AF50" i="1"/>
  <c r="AG50" i="1" s="1"/>
  <c r="T50" i="1"/>
  <c r="R50" i="1" s="1"/>
  <c r="U50" i="1" s="1"/>
  <c r="O50" i="1" s="1"/>
  <c r="P50" i="1" s="1"/>
  <c r="W49" i="1"/>
  <c r="X49" i="1" s="1"/>
  <c r="T49" i="1" s="1"/>
  <c r="R49" i="1" s="1"/>
  <c r="U49" i="1" s="1"/>
  <c r="O49" i="1" s="1"/>
  <c r="P49" i="1" s="1"/>
  <c r="W63" i="1"/>
  <c r="X63" i="1" s="1"/>
  <c r="W35" i="1"/>
  <c r="X35" i="1" s="1"/>
  <c r="T35" i="1" s="1"/>
  <c r="R35" i="1" s="1"/>
  <c r="U35" i="1" s="1"/>
  <c r="O35" i="1" s="1"/>
  <c r="P35" i="1" s="1"/>
  <c r="AD40" i="1"/>
  <c r="W40" i="1"/>
  <c r="X40" i="1" s="1"/>
  <c r="AD21" i="1"/>
  <c r="T21" i="1"/>
  <c r="R21" i="1" s="1"/>
  <c r="U21" i="1" s="1"/>
  <c r="O21" i="1" s="1"/>
  <c r="P21" i="1" s="1"/>
  <c r="W30" i="1"/>
  <c r="X30" i="1" s="1"/>
  <c r="W60" i="1"/>
  <c r="X60" i="1" s="1"/>
  <c r="T60" i="1" s="1"/>
  <c r="R60" i="1" s="1"/>
  <c r="U60" i="1" s="1"/>
  <c r="O60" i="1" s="1"/>
  <c r="P60" i="1" s="1"/>
  <c r="AD32" i="1"/>
  <c r="W32" i="1"/>
  <c r="X32" i="1" s="1"/>
  <c r="T32" i="1" s="1"/>
  <c r="R32" i="1" s="1"/>
  <c r="U32" i="1" s="1"/>
  <c r="O32" i="1" s="1"/>
  <c r="P32" i="1" s="1"/>
  <c r="AG29" i="1" l="1"/>
  <c r="AE39" i="1"/>
  <c r="Y39" i="1"/>
  <c r="AC39" i="1" s="1"/>
  <c r="AF39" i="1"/>
  <c r="AG39" i="1" s="1"/>
  <c r="Y44" i="1"/>
  <c r="AC44" i="1" s="1"/>
  <c r="AF44" i="1"/>
  <c r="AE44" i="1"/>
  <c r="AG27" i="1"/>
  <c r="AE24" i="1"/>
  <c r="Y24" i="1"/>
  <c r="AC24" i="1" s="1"/>
  <c r="AF24" i="1"/>
  <c r="T24" i="1"/>
  <c r="R24" i="1" s="1"/>
  <c r="U24" i="1" s="1"/>
  <c r="O24" i="1" s="1"/>
  <c r="P24" i="1" s="1"/>
  <c r="Y63" i="1"/>
  <c r="AC63" i="1" s="1"/>
  <c r="AF63" i="1"/>
  <c r="AE63" i="1"/>
  <c r="Y19" i="1"/>
  <c r="AC19" i="1" s="1"/>
  <c r="AF19" i="1"/>
  <c r="AE19" i="1"/>
  <c r="Y54" i="1"/>
  <c r="AC54" i="1" s="1"/>
  <c r="AF54" i="1"/>
  <c r="AE54" i="1"/>
  <c r="Y56" i="1"/>
  <c r="AC56" i="1" s="1"/>
  <c r="AF56" i="1"/>
  <c r="AE56" i="1"/>
  <c r="Y25" i="1"/>
  <c r="AC25" i="1" s="1"/>
  <c r="AF25" i="1"/>
  <c r="AE25" i="1"/>
  <c r="AG23" i="1"/>
  <c r="Y48" i="1"/>
  <c r="AC48" i="1" s="1"/>
  <c r="AF48" i="1"/>
  <c r="AE48" i="1"/>
  <c r="T56" i="1"/>
  <c r="R56" i="1" s="1"/>
  <c r="U56" i="1" s="1"/>
  <c r="O56" i="1" s="1"/>
  <c r="P56" i="1" s="1"/>
  <c r="AF57" i="1"/>
  <c r="Y57" i="1"/>
  <c r="AC57" i="1" s="1"/>
  <c r="AE57" i="1"/>
  <c r="AG36" i="1"/>
  <c r="Y45" i="1"/>
  <c r="AC45" i="1" s="1"/>
  <c r="AF45" i="1"/>
  <c r="AE45" i="1"/>
  <c r="T45" i="1"/>
  <c r="R45" i="1" s="1"/>
  <c r="U45" i="1" s="1"/>
  <c r="O45" i="1" s="1"/>
  <c r="P45" i="1" s="1"/>
  <c r="Y58" i="1"/>
  <c r="AC58" i="1" s="1"/>
  <c r="AF58" i="1"/>
  <c r="AE58" i="1"/>
  <c r="Y52" i="1"/>
  <c r="AC52" i="1" s="1"/>
  <c r="AF52" i="1"/>
  <c r="AE52" i="1"/>
  <c r="AG37" i="1"/>
  <c r="AE20" i="1"/>
  <c r="Y20" i="1"/>
  <c r="AC20" i="1" s="1"/>
  <c r="AF20" i="1"/>
  <c r="T20" i="1"/>
  <c r="R20" i="1" s="1"/>
  <c r="U20" i="1" s="1"/>
  <c r="O20" i="1" s="1"/>
  <c r="P20" i="1" s="1"/>
  <c r="Y18" i="1"/>
  <c r="AC18" i="1" s="1"/>
  <c r="AF18" i="1"/>
  <c r="AE18" i="1"/>
  <c r="Y30" i="1"/>
  <c r="AC30" i="1" s="1"/>
  <c r="AF30" i="1"/>
  <c r="AE30" i="1"/>
  <c r="T63" i="1"/>
  <c r="R63" i="1" s="1"/>
  <c r="U63" i="1" s="1"/>
  <c r="O63" i="1" s="1"/>
  <c r="P63" i="1" s="1"/>
  <c r="Y51" i="1"/>
  <c r="AC51" i="1" s="1"/>
  <c r="AF51" i="1"/>
  <c r="AE51" i="1"/>
  <c r="Y31" i="1"/>
  <c r="AC31" i="1" s="1"/>
  <c r="AE31" i="1"/>
  <c r="AF31" i="1"/>
  <c r="AF53" i="1"/>
  <c r="AE53" i="1"/>
  <c r="Y53" i="1"/>
  <c r="AC53" i="1" s="1"/>
  <c r="AG42" i="1"/>
  <c r="AG33" i="1"/>
  <c r="Y64" i="1"/>
  <c r="AC64" i="1" s="1"/>
  <c r="AF64" i="1"/>
  <c r="AE64" i="1"/>
  <c r="Y17" i="1"/>
  <c r="AC17" i="1" s="1"/>
  <c r="AE17" i="1"/>
  <c r="AF17" i="1"/>
  <c r="Y60" i="1"/>
  <c r="AC60" i="1" s="1"/>
  <c r="AF60" i="1"/>
  <c r="AE60" i="1"/>
  <c r="Y40" i="1"/>
  <c r="AC40" i="1" s="1"/>
  <c r="AF40" i="1"/>
  <c r="AE40" i="1"/>
  <c r="AF49" i="1"/>
  <c r="Y49" i="1"/>
  <c r="AC49" i="1" s="1"/>
  <c r="AE49" i="1"/>
  <c r="Y22" i="1"/>
  <c r="AC22" i="1" s="1"/>
  <c r="AF22" i="1"/>
  <c r="AE22" i="1"/>
  <c r="T40" i="1"/>
  <c r="R40" i="1" s="1"/>
  <c r="U40" i="1" s="1"/>
  <c r="O40" i="1" s="1"/>
  <c r="P40" i="1" s="1"/>
  <c r="Y62" i="1"/>
  <c r="AC62" i="1" s="1"/>
  <c r="AF62" i="1"/>
  <c r="AE62" i="1"/>
  <c r="Y34" i="1"/>
  <c r="AC34" i="1" s="1"/>
  <c r="AF34" i="1"/>
  <c r="AE34" i="1"/>
  <c r="Y26" i="1"/>
  <c r="AC26" i="1" s="1"/>
  <c r="AF26" i="1"/>
  <c r="AE26" i="1"/>
  <c r="Y59" i="1"/>
  <c r="AC59" i="1" s="1"/>
  <c r="AF59" i="1"/>
  <c r="AE59" i="1"/>
  <c r="T64" i="1"/>
  <c r="R64" i="1" s="1"/>
  <c r="U64" i="1" s="1"/>
  <c r="O64" i="1" s="1"/>
  <c r="P64" i="1" s="1"/>
  <c r="T30" i="1"/>
  <c r="R30" i="1" s="1"/>
  <c r="U30" i="1" s="1"/>
  <c r="O30" i="1" s="1"/>
  <c r="P30" i="1" s="1"/>
  <c r="AF46" i="1"/>
  <c r="AE46" i="1"/>
  <c r="Y46" i="1"/>
  <c r="AC46" i="1" s="1"/>
  <c r="T19" i="1"/>
  <c r="R19" i="1" s="1"/>
  <c r="U19" i="1" s="1"/>
  <c r="O19" i="1" s="1"/>
  <c r="P19" i="1" s="1"/>
  <c r="AF32" i="1"/>
  <c r="AE32" i="1"/>
  <c r="Y32" i="1"/>
  <c r="AC32" i="1" s="1"/>
  <c r="Y35" i="1"/>
  <c r="AC35" i="1" s="1"/>
  <c r="AF35" i="1"/>
  <c r="AE35" i="1"/>
  <c r="Y21" i="1"/>
  <c r="AC21" i="1" s="1"/>
  <c r="AE21" i="1"/>
  <c r="AF21" i="1"/>
  <c r="AE43" i="1"/>
  <c r="Y43" i="1"/>
  <c r="AC43" i="1" s="1"/>
  <c r="AF43" i="1"/>
  <c r="AF28" i="1"/>
  <c r="Y28" i="1"/>
  <c r="AC28" i="1" s="1"/>
  <c r="AE28" i="1"/>
  <c r="T54" i="1"/>
  <c r="R54" i="1" s="1"/>
  <c r="U54" i="1" s="1"/>
  <c r="O54" i="1" s="1"/>
  <c r="P54" i="1" s="1"/>
  <c r="T39" i="1"/>
  <c r="R39" i="1" s="1"/>
  <c r="U39" i="1" s="1"/>
  <c r="O39" i="1" s="1"/>
  <c r="P39" i="1" s="1"/>
  <c r="Y55" i="1"/>
  <c r="AC55" i="1" s="1"/>
  <c r="AF55" i="1"/>
  <c r="AE55" i="1"/>
  <c r="AF61" i="1"/>
  <c r="Y61" i="1"/>
  <c r="AC61" i="1" s="1"/>
  <c r="AE61" i="1"/>
  <c r="AG38" i="1"/>
  <c r="T61" i="1"/>
  <c r="R61" i="1" s="1"/>
  <c r="U61" i="1" s="1"/>
  <c r="O61" i="1" s="1"/>
  <c r="P61" i="1" s="1"/>
  <c r="AG45" i="1" l="1"/>
  <c r="AG62" i="1"/>
  <c r="AG57" i="1"/>
  <c r="AG19" i="1"/>
  <c r="AG46" i="1"/>
  <c r="AG26" i="1"/>
  <c r="AG40" i="1"/>
  <c r="AG30" i="1"/>
  <c r="AG48" i="1"/>
  <c r="AG44" i="1"/>
  <c r="AG55" i="1"/>
  <c r="AG34" i="1"/>
  <c r="AG60" i="1"/>
  <c r="AG21" i="1"/>
  <c r="AG32" i="1"/>
  <c r="AG49" i="1"/>
  <c r="AG20" i="1"/>
  <c r="AG58" i="1"/>
  <c r="AG25" i="1"/>
  <c r="AG35" i="1"/>
  <c r="AG31" i="1"/>
  <c r="AG52" i="1"/>
  <c r="AG63" i="1"/>
  <c r="AG61" i="1"/>
  <c r="AG22" i="1"/>
  <c r="AG28" i="1"/>
  <c r="AG43" i="1"/>
  <c r="AG17" i="1"/>
  <c r="AG53" i="1"/>
  <c r="AG51" i="1"/>
  <c r="AG56" i="1"/>
  <c r="AG24" i="1"/>
  <c r="AG59" i="1"/>
  <c r="AG64" i="1"/>
  <c r="AG18" i="1"/>
  <c r="AG54" i="1"/>
</calcChain>
</file>

<file path=xl/sharedStrings.xml><?xml version="1.0" encoding="utf-8"?>
<sst xmlns="http://schemas.openxmlformats.org/spreadsheetml/2006/main" count="1543" uniqueCount="613">
  <si>
    <t>File opened</t>
  </si>
  <si>
    <t>2021-08-04 09:22:24</t>
  </si>
  <si>
    <t>Console s/n</t>
  </si>
  <si>
    <t>68C-831539</t>
  </si>
  <si>
    <t>Console ver</t>
  </si>
  <si>
    <t>Bluestem v.1.5.02</t>
  </si>
  <si>
    <t>Scripts ver</t>
  </si>
  <si>
    <t>2021.03  1.5.02, Feb 2021</t>
  </si>
  <si>
    <t>Head s/n</t>
  </si>
  <si>
    <t>68H-891539</t>
  </si>
  <si>
    <t>Head ver</t>
  </si>
  <si>
    <t>1.4.5</t>
  </si>
  <si>
    <t>Head cal</t>
  </si>
  <si>
    <t>{"h2obzero": "1.1092", "ssa_ref": "31965.6", "h2obspan2b": "0.0719985", "h2oaspan2b": "0.0715867", "h2oaspan2a": "0.0707985", "co2bspan2a": "0.284538", "co2aspanconc2": "303.2", "co2aspan2b": "0.280795", "tbzero": "0.0255108", "chamberpressurezero": "2.63805", "h2oazero": "1.1056", "h2obspan1": "1.00746", "h2obspanconc1": "12.35", "co2bspanconc2": "303.2", "h2obspan2": "0", "ssb_ref": "28454.9", "co2aspan2": "-0.0304441", "tazero": "-0.0211792", "h2oaspanconc2": "0", "co2bzero": "0.976203", "co2bspanconc1": "2504", "flowazero": "0.33475", "h2oaspan1": "1.01113", "flowbzero": "0.28479", "oxygen": "21", "co2aspan2a": "0.282984", "co2aspan1": "1.00088", "h2oaspan2": "0", "h2oaspanconc1": "12.35", "co2bspan2b": "0.282269", "h2obspanconc2": "0", "co2bspan2": "-0.0322506", "co2azero": "0.982666", "flowmeterzero": "1.00938", "h2obspan2a": "0.0714657", "co2aspanconc1": "2504", "co2bspan1": "1.0012"}</t>
  </si>
  <si>
    <t>Chamber type</t>
  </si>
  <si>
    <t>6800-01A</t>
  </si>
  <si>
    <t>Chamber s/n</t>
  </si>
  <si>
    <t>MPF-651414</t>
  </si>
  <si>
    <t>Chamber rev</t>
  </si>
  <si>
    <t>0</t>
  </si>
  <si>
    <t>Chamber cal</t>
  </si>
  <si>
    <t>Fluorometer</t>
  </si>
  <si>
    <t>Flr. Version</t>
  </si>
  <si>
    <t>09:22:24</t>
  </si>
  <si>
    <t>Stability Definition:	gsw (GasEx): Slp&lt;0.2 Std&lt;0.02 Per=30	A (GasEx): Slp&lt;1 Std&lt;0.2 Per=30</t>
  </si>
  <si>
    <t>SysConst</t>
  </si>
  <si>
    <t>AvgTime</t>
  </si>
  <si>
    <t>4</t>
  </si>
  <si>
    <t>Oxygen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</si>
  <si>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</si>
  <si>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</si>
  <si>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</si>
  <si>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</si>
  <si>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</si>
  <si>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</si>
  <si>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</si>
  <si>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</si>
  <si>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</si>
  <si>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</si>
  <si>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</si>
  <si>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</si>
  <si>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</si>
  <si>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</si>
  <si>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</si>
  <si>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</si>
  <si>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</si>
  <si>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</si>
  <si>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</si>
  <si>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</si>
  <si>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</si>
  <si>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</si>
  <si>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</si>
  <si>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</si>
  <si>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</si>
  <si>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</si>
  <si>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</si>
  <si>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</si>
  <si>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</si>
  <si>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</si>
  <si>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</si>
  <si>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</si>
  <si>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</si>
  <si>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</si>
  <si>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</si>
  <si>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</si>
  <si>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</si>
  <si>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</si>
  <si>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</si>
  <si>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</si>
  <si>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</si>
  <si>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</si>
  <si>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</si>
  <si>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</si>
  <si>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</si>
  <si>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</si>
  <si>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</si>
  <si>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</si>
  <si>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3.37548 84.5351 372.99 621.291 866.807 1096.7 1244.78 1402.89</t>
  </si>
  <si>
    <t>Fs_true</t>
  </si>
  <si>
    <t>0.0646052 105.617 400.849 601.323 799.968 1001.32 1200.39 1401.02</t>
  </si>
  <si>
    <t>leak_wt</t>
  </si>
  <si>
    <t>SysObs</t>
  </si>
  <si>
    <t>UserDefCon</t>
  </si>
  <si>
    <t>GasEx</t>
  </si>
  <si>
    <t>Leak</t>
  </si>
  <si>
    <t>FLR</t>
  </si>
  <si>
    <t>LeafQ</t>
  </si>
  <si>
    <t>Const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</si>
  <si>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</si>
  <si>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</si>
  <si>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</si>
  <si>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</si>
  <si>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</si>
  <si>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</si>
  <si>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</si>
  <si>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</si>
  <si>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</si>
  <si>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</si>
  <si>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</si>
  <si>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</si>
  <si>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</si>
  <si>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</si>
  <si>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</si>
  <si>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</si>
  <si>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averaging</t>
  </si>
  <si>
    <t>species</t>
  </si>
  <si>
    <t>plot</t>
  </si>
  <si>
    <t>instrument</t>
  </si>
  <si>
    <t>TIME</t>
  </si>
  <si>
    <t>E</t>
  </si>
  <si>
    <t>Emm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</si>
  <si>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</si>
  <si>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</si>
  <si>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</si>
  <si>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</si>
  <si>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</si>
  <si>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</si>
  <si>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</si>
  <si>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</si>
  <si>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</si>
  <si>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</si>
  <si>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</si>
  <si>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</si>
  <si>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</si>
  <si>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</si>
  <si>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</si>
  <si>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</si>
  <si>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</si>
  <si>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</si>
  <si>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</si>
  <si>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</si>
  <si>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</si>
  <si>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</si>
  <si>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</si>
  <si>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</si>
  <si>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</si>
  <si>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</si>
  <si>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</si>
  <si>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</si>
  <si>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</si>
  <si>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Fv/Fm</t>
  </si>
  <si>
    <t>A_dark</t>
  </si>
  <si>
    <t>LightAdaptedID</t>
  </si>
  <si>
    <t>Qmax</t>
  </si>
  <si>
    <t>Fs</t>
  </si>
  <si>
    <t>Fm'</t>
  </si>
  <si>
    <t>PhiPS2</t>
  </si>
  <si>
    <t>PS2/1</t>
  </si>
  <si>
    <t>Qabs_fs</t>
  </si>
  <si>
    <t>A_fs</t>
  </si>
  <si>
    <t>ETR</t>
  </si>
  <si>
    <t>PhiCO2</t>
  </si>
  <si>
    <t>NPQ</t>
  </si>
  <si>
    <t>alt. Fo'</t>
  </si>
  <si>
    <t>DarkPulseID</t>
  </si>
  <si>
    <t>Fmin</t>
  </si>
  <si>
    <t>Fo'</t>
  </si>
  <si>
    <t>Fv'/Fm'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</si>
  <si>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</si>
  <si>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</si>
  <si>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</si>
  <si>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</si>
  <si>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</si>
  <si>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</si>
  <si>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</si>
  <si>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</si>
  <si>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</si>
  <si>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</si>
  <si>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S</t>
  </si>
  <si>
    <t>K</t>
  </si>
  <si>
    <t>Geometry</t>
  </si>
  <si>
    <t>Custom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</si>
  <si>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</si>
  <si>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</si>
  <si>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</si>
  <si>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</si>
  <si>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</si>
  <si>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</si>
  <si>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</si>
  <si>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</si>
  <si>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</si>
  <si>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</si>
  <si>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</si>
  <si>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</si>
  <si>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</si>
  <si>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</si>
  <si>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</si>
  <si>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</si>
  <si>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</si>
  <si>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</si>
  <si>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</si>
  <si>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</si>
  <si>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</si>
  <si>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</si>
  <si>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</si>
  <si>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</si>
  <si>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</si>
  <si>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</si>
  <si>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</si>
  <si>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</si>
  <si>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</si>
  <si>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</si>
  <si>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</si>
  <si>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</si>
  <si>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</si>
  <si>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</si>
  <si>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</si>
  <si>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</si>
  <si>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</si>
  <si>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</si>
  <si>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</si>
  <si>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</si>
  <si>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</si>
  <si>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</si>
  <si>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</si>
  <si>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</si>
  <si>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</si>
  <si>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</si>
  <si>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</si>
  <si>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</si>
  <si>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</si>
  <si>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</si>
  <si>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</si>
  <si>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</si>
  <si>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</si>
  <si>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</si>
  <si>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</si>
  <si>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</si>
  <si>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</si>
  <si>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</si>
  <si>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</si>
  <si>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</si>
  <si>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</si>
  <si>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A:MN</t>
  </si>
  <si>
    <t>A:SLP</t>
  </si>
  <si>
    <t>A:SD</t>
  </si>
  <si>
    <t>A:OK</t>
  </si>
  <si>
    <t>gsw:MN</t>
  </si>
  <si>
    <t>gsw:SLP</t>
  </si>
  <si>
    <t>gsw:SD</t>
  </si>
  <si>
    <t>gsw:OK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</si>
  <si>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</si>
  <si>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</si>
  <si>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</si>
  <si>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</si>
  <si>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</si>
  <si>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</si>
  <si>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</si>
  <si>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</si>
  <si>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</si>
  <si>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</si>
  <si>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</si>
  <si>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</si>
  <si>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</si>
  <si>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</si>
  <si>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</si>
  <si>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</si>
  <si>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</si>
  <si>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</si>
  <si>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</si>
  <si>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</si>
  <si>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</si>
  <si>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</si>
  <si>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</si>
  <si>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</si>
  <si>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</si>
  <si>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</si>
  <si>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</si>
  <si>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</si>
  <si>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</si>
  <si>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</si>
  <si>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</si>
  <si>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</si>
  <si>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</si>
  <si>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</si>
  <si>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</si>
  <si>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</si>
  <si>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AccH2O_des</t>
  </si>
  <si>
    <t>AccCO2_soda</t>
  </si>
  <si>
    <t>AccH2O_hum</t>
  </si>
  <si>
    <t>CO2_hrs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</si>
  <si>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</si>
  <si>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</si>
  <si>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</si>
  <si>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</si>
  <si>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</si>
  <si>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</si>
  <si>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</si>
  <si>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</si>
  <si>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</si>
  <si>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</si>
  <si>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</si>
  <si>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</si>
  <si>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</si>
  <si>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</si>
  <si>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</si>
  <si>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</si>
  <si>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</si>
  <si>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</si>
  <si>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</si>
  <si>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</si>
  <si>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</si>
  <si>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</si>
  <si>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</si>
  <si>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</si>
  <si>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</si>
  <si>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</si>
  <si>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</si>
  <si>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</si>
  <si>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</si>
  <si>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</si>
  <si>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</si>
  <si>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</si>
  <si>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</si>
  <si>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</si>
  <si>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</si>
  <si>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</si>
  <si>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</si>
  <si>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</si>
  <si>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</si>
  <si>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</si>
  <si>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</si>
  <si>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</si>
  <si>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</si>
  <si>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</si>
  <si>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</si>
  <si>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</si>
  <si>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</si>
  <si>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</si>
  <si>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</si>
  <si>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</si>
  <si>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</si>
  <si>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</si>
  <si>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</si>
  <si>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</si>
  <si>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</si>
  <si>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mmol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</si>
  <si>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</si>
  <si>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</si>
  <si>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</si>
  <si>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</si>
  <si>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</si>
  <si>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</si>
  <si>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</si>
  <si>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</si>
  <si>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</si>
  <si>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</si>
  <si>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</si>
  <si>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</si>
  <si>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</si>
  <si>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</si>
  <si>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</si>
  <si>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</si>
  <si>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m⁻² s⁻¹ min⁻¹</t>
  </si>
  <si>
    <t>mol m⁻² s⁻¹ min⁻¹</t>
  </si>
  <si>
    <t>V</t>
  </si>
  <si>
    <t>mV</t>
  </si>
  <si>
    <t>mg</t>
  </si>
  <si>
    <t>hrs</t>
  </si>
  <si>
    <t>min</t>
  </si>
  <si>
    <t>20210805 09:45:57</t>
  </si>
  <si>
    <t>09:45:57</t>
  </si>
  <si>
    <t>sorghum</t>
  </si>
  <si>
    <t>2</t>
  </si>
  <si>
    <t>ripe1</t>
  </si>
  <si>
    <t>RECT-12243-20210724-05_20_30</t>
  </si>
  <si>
    <t>MPF-16151-20210804-09_45_53</t>
  </si>
  <si>
    <t>DARK-16152-20210804-09_46_00</t>
  </si>
  <si>
    <t>0: Broadleaf</t>
  </si>
  <si>
    <t>09:45:18</t>
  </si>
  <si>
    <t>2/2</t>
  </si>
  <si>
    <t>11111111</t>
  </si>
  <si>
    <t>oooooooo</t>
  </si>
  <si>
    <t>off</t>
  </si>
  <si>
    <t>20210805 09:48:58</t>
  </si>
  <si>
    <t>09:48:58</t>
  </si>
  <si>
    <t>MPF-16153-20210804-09_48_53</t>
  </si>
  <si>
    <t>DARK-16154-20210804-09_49_01</t>
  </si>
  <si>
    <t>09:47:03</t>
  </si>
  <si>
    <t>1/2</t>
  </si>
  <si>
    <t>20210805 09:50:39</t>
  </si>
  <si>
    <t>09:50:39</t>
  </si>
  <si>
    <t>MPF-16155-20210804-09_50_34</t>
  </si>
  <si>
    <t>DARK-16156-20210804-09_50_42</t>
  </si>
  <si>
    <t>09:50:01</t>
  </si>
  <si>
    <t>20210805 09:52:10</t>
  </si>
  <si>
    <t>09:52:10</t>
  </si>
  <si>
    <t>MPF-16157-20210804-09_52_05</t>
  </si>
  <si>
    <t>DARK-16158-20210804-09_52_13</t>
  </si>
  <si>
    <t>09:52:42</t>
  </si>
  <si>
    <t>20210805 09:54:13</t>
  </si>
  <si>
    <t>09:54:13</t>
  </si>
  <si>
    <t>MPF-16159-20210804-09_54_08</t>
  </si>
  <si>
    <t>DARK-16160-20210804-09_54_16</t>
  </si>
  <si>
    <t>09:54:42</t>
  </si>
  <si>
    <t>20210805 09:57:05</t>
  </si>
  <si>
    <t>09:57:05</t>
  </si>
  <si>
    <t>MPF-16161-20210804-09_57_01</t>
  </si>
  <si>
    <t>DARK-16162-20210804-09_57_08</t>
  </si>
  <si>
    <t>09:56:26</t>
  </si>
  <si>
    <t>20210805 09:58:47</t>
  </si>
  <si>
    <t>09:58:47</t>
  </si>
  <si>
    <t>MPF-16163-20210804-09_58_43</t>
  </si>
  <si>
    <t>DARK-16164-20210804-09_58_50</t>
  </si>
  <si>
    <t>09:58:07</t>
  </si>
  <si>
    <t>20210805 10:00:34</t>
  </si>
  <si>
    <t>10:00:34</t>
  </si>
  <si>
    <t>MPF-16165-20210804-10_00_29</t>
  </si>
  <si>
    <t>DARK-16166-20210804-10_00_37</t>
  </si>
  <si>
    <t>09:59:54</t>
  </si>
  <si>
    <t>20210805 10:03:35</t>
  </si>
  <si>
    <t>10:03:35</t>
  </si>
  <si>
    <t>MPF-16167-20210804-10_03_30</t>
  </si>
  <si>
    <t>DARK-16168-20210804-10_03_38</t>
  </si>
  <si>
    <t>10:01:42</t>
  </si>
  <si>
    <t>20210805 10:06:03</t>
  </si>
  <si>
    <t>10:06:03</t>
  </si>
  <si>
    <t>MPF-16169-20210804-10_05_58</t>
  </si>
  <si>
    <t>DARK-16170-20210804-10_06_06</t>
  </si>
  <si>
    <t>10:05:00</t>
  </si>
  <si>
    <t>20210805 10:07:46</t>
  </si>
  <si>
    <t>10:07:46</t>
  </si>
  <si>
    <t>MPF-16171-20210804-10_07_42</t>
  </si>
  <si>
    <t>DARK-16172-20210804-10_07_49</t>
  </si>
  <si>
    <t>10:07:08</t>
  </si>
  <si>
    <t>20210805 10:09:39</t>
  </si>
  <si>
    <t>10:09:39</t>
  </si>
  <si>
    <t>MPF-16173-20210804-10_09_35</t>
  </si>
  <si>
    <t>DARK-16174-20210804-10_09_42</t>
  </si>
  <si>
    <t>10:08:58</t>
  </si>
  <si>
    <t>20210805 10:11:34</t>
  </si>
  <si>
    <t>10:11:34</t>
  </si>
  <si>
    <t>MPF-16175-20210804-10_11_30</t>
  </si>
  <si>
    <t>DARK-16176-20210804-10_11_37</t>
  </si>
  <si>
    <t>10:10:53</t>
  </si>
  <si>
    <t>20210805 10:13:26</t>
  </si>
  <si>
    <t>10:13:26</t>
  </si>
  <si>
    <t>MPF-16177-20210804-10_13_22</t>
  </si>
  <si>
    <t>DARK-16178-20210804-10_13_29</t>
  </si>
  <si>
    <t>10:12:45</t>
  </si>
  <si>
    <t>20210805 10:15:14</t>
  </si>
  <si>
    <t>10:15:14</t>
  </si>
  <si>
    <t>MPF-16179-20210804-10_15_10</t>
  </si>
  <si>
    <t>DARK-16180-20210804-10_15_17</t>
  </si>
  <si>
    <t>10:14:31</t>
  </si>
  <si>
    <t>20210805 10:17:37</t>
  </si>
  <si>
    <t>10:17:37</t>
  </si>
  <si>
    <t>MPF-16181-20210804-10_17_33</t>
  </si>
  <si>
    <t>DARK-16182-20210804-10_17_40</t>
  </si>
  <si>
    <t>10:16:50</t>
  </si>
  <si>
    <t>20210805 10:41:32</t>
  </si>
  <si>
    <t>10:41:32</t>
  </si>
  <si>
    <t>maize</t>
  </si>
  <si>
    <t>5</t>
  </si>
  <si>
    <t>MPF-16183-20210804-10_41_28</t>
  </si>
  <si>
    <t>DARK-16184-20210804-10_41_35</t>
  </si>
  <si>
    <t>10:40:53</t>
  </si>
  <si>
    <t>20210805 10:43:34</t>
  </si>
  <si>
    <t>10:43:34</t>
  </si>
  <si>
    <t>MPF-16185-20210804-10_43_30</t>
  </si>
  <si>
    <t>DARK-16186-20210804-10_43_37</t>
  </si>
  <si>
    <t>10:42:54</t>
  </si>
  <si>
    <t>20210805 10:45:22</t>
  </si>
  <si>
    <t>10:45:22</t>
  </si>
  <si>
    <t>MPF-16187-20210804-10_45_17</t>
  </si>
  <si>
    <t>DARK-16188-20210804-10_45_25</t>
  </si>
  <si>
    <t>10:44:42</t>
  </si>
  <si>
    <t>20210805 10:47:13</t>
  </si>
  <si>
    <t>10:47:13</t>
  </si>
  <si>
    <t>MPF-16189-20210804-10_47_09</t>
  </si>
  <si>
    <t>DARK-16190-20210804-10_47_17</t>
  </si>
  <si>
    <t>10:46:33</t>
  </si>
  <si>
    <t>20210805 10:49:14</t>
  </si>
  <si>
    <t>10:49:14</t>
  </si>
  <si>
    <t>MPF-16191-20210804-10_49_09</t>
  </si>
  <si>
    <t>DARK-16192-20210804-10_49_17</t>
  </si>
  <si>
    <t>10:48:34</t>
  </si>
  <si>
    <t>20210805 10:51:06</t>
  </si>
  <si>
    <t>10:51:06</t>
  </si>
  <si>
    <t>MPF-16193-20210804-10_51_01</t>
  </si>
  <si>
    <t>DARK-16194-20210804-10_51_09</t>
  </si>
  <si>
    <t>10:50:25</t>
  </si>
  <si>
    <t>20210805 10:52:49</t>
  </si>
  <si>
    <t>10:52:49</t>
  </si>
  <si>
    <t>MPF-16195-20210804-10_52_45</t>
  </si>
  <si>
    <t>DARK-16196-20210804-10_52_53</t>
  </si>
  <si>
    <t>10:52:09</t>
  </si>
  <si>
    <t>20210805 10:54:36</t>
  </si>
  <si>
    <t>10:54:36</t>
  </si>
  <si>
    <t>MPF-16197-20210804-10_54_32</t>
  </si>
  <si>
    <t>DARK-16198-20210804-10_54_39</t>
  </si>
  <si>
    <t>10:53:56</t>
  </si>
  <si>
    <t>20210805 10:57:37</t>
  </si>
  <si>
    <t>10:57:37</t>
  </si>
  <si>
    <t>MPF-16199-20210804-10_57_32</t>
  </si>
  <si>
    <t>DARK-16200-20210804-10_57_40</t>
  </si>
  <si>
    <t>10:56:02</t>
  </si>
  <si>
    <t>20210805 10:59:29</t>
  </si>
  <si>
    <t>10:59:29</t>
  </si>
  <si>
    <t>MPF-16201-20210804-10_59_25</t>
  </si>
  <si>
    <t>DARK-16202-20210804-10_59_32</t>
  </si>
  <si>
    <t>10:58:49</t>
  </si>
  <si>
    <t>20210805 11:01:16</t>
  </si>
  <si>
    <t>11:01:16</t>
  </si>
  <si>
    <t>MPF-16203-20210804-11_01_11</t>
  </si>
  <si>
    <t>DARK-16204-20210804-11_01_19</t>
  </si>
  <si>
    <t>11:00:37</t>
  </si>
  <si>
    <t>20210805 11:03:03</t>
  </si>
  <si>
    <t>11:03:03</t>
  </si>
  <si>
    <t>MPF-16205-20210804-11_02_58</t>
  </si>
  <si>
    <t>DARK-16206-20210804-11_03_06</t>
  </si>
  <si>
    <t>11:02:24</t>
  </si>
  <si>
    <t>20210805 11:05:10</t>
  </si>
  <si>
    <t>11:05:10</t>
  </si>
  <si>
    <t>MPF-16207-20210804-11_05_06</t>
  </si>
  <si>
    <t>DARK-16208-20210804-11_05_13</t>
  </si>
  <si>
    <t>11:04:26</t>
  </si>
  <si>
    <t>20210805 11:06:41</t>
  </si>
  <si>
    <t>11:06:41</t>
  </si>
  <si>
    <t>MPF-16209-20210804-11_06_36</t>
  </si>
  <si>
    <t>DARK-16210-20210804-11_06_44</t>
  </si>
  <si>
    <t>11:07:12</t>
  </si>
  <si>
    <t>20210805 11:09:09</t>
  </si>
  <si>
    <t>11:09:09</t>
  </si>
  <si>
    <t>MPF-16211-20210804-11_09_04</t>
  </si>
  <si>
    <t>DARK-16212-20210804-11_09_12</t>
  </si>
  <si>
    <t>11:08:32</t>
  </si>
  <si>
    <t>20210805 11:10:39</t>
  </si>
  <si>
    <t>11:10:39</t>
  </si>
  <si>
    <t>MPF-16213-20210804-11_10_35</t>
  </si>
  <si>
    <t>DARK-16214-20210804-11_10_43</t>
  </si>
  <si>
    <t>11:11:10</t>
  </si>
  <si>
    <t>20210805 11:22:28</t>
  </si>
  <si>
    <t>11:22:28</t>
  </si>
  <si>
    <t>3</t>
  </si>
  <si>
    <t>MPF-16215-20210804-11_22_23</t>
  </si>
  <si>
    <t>DARK-16216-20210804-11_22_31</t>
  </si>
  <si>
    <t>11:21:51</t>
  </si>
  <si>
    <t>20210805 11:25:28</t>
  </si>
  <si>
    <t>11:25:28</t>
  </si>
  <si>
    <t>MPF-16217-20210804-11_25_24</t>
  </si>
  <si>
    <t>DARK-16218-20210804-11_25_32</t>
  </si>
  <si>
    <t>11:23:44</t>
  </si>
  <si>
    <t>20210805 11:28:27</t>
  </si>
  <si>
    <t>11:28:27</t>
  </si>
  <si>
    <t>MPF-16219-20210804-11_28_22</t>
  </si>
  <si>
    <t>DARK-16220-20210804-11_28_30</t>
  </si>
  <si>
    <t>11:26:47</t>
  </si>
  <si>
    <t>20210805 11:30:26</t>
  </si>
  <si>
    <t>11:30:26</t>
  </si>
  <si>
    <t>MPF-16221-20210804-11_30_22</t>
  </si>
  <si>
    <t>DARK-16222-20210804-11_30_30</t>
  </si>
  <si>
    <t>11:29:46</t>
  </si>
  <si>
    <t>20210805 11:32:09</t>
  </si>
  <si>
    <t>11:32:09</t>
  </si>
  <si>
    <t>MPF-16223-20210804-11_32_05</t>
  </si>
  <si>
    <t>DARK-16224-20210804-11_32_13</t>
  </si>
  <si>
    <t>11:31:28</t>
  </si>
  <si>
    <t>20210805 11:34:03</t>
  </si>
  <si>
    <t>11:34:03</t>
  </si>
  <si>
    <t>MPF-16225-20210804-11_33_59</t>
  </si>
  <si>
    <t>DARK-16226-20210804-11_34_07</t>
  </si>
  <si>
    <t>11:33:24</t>
  </si>
  <si>
    <t>20210805 11:35:50</t>
  </si>
  <si>
    <t>11:35:50</t>
  </si>
  <si>
    <t>MPF-16227-20210804-11_35_46</t>
  </si>
  <si>
    <t>DARK-16228-20210804-11_35_53</t>
  </si>
  <si>
    <t>11:35:08</t>
  </si>
  <si>
    <t>20210805 11:37:36</t>
  </si>
  <si>
    <t>11:37:36</t>
  </si>
  <si>
    <t>MPF-16229-20210804-11_37_32</t>
  </si>
  <si>
    <t>DARK-16230-20210804-11_37_40</t>
  </si>
  <si>
    <t>11:36:56</t>
  </si>
  <si>
    <t>20210805 11:40:37</t>
  </si>
  <si>
    <t>11:40:37</t>
  </si>
  <si>
    <t>MPF-16231-20210804-11_40_33</t>
  </si>
  <si>
    <t>DARK-16232-20210804-11_40_40</t>
  </si>
  <si>
    <t>11:38:46</t>
  </si>
  <si>
    <t>20210805 11:43:26</t>
  </si>
  <si>
    <t>11:43:26</t>
  </si>
  <si>
    <t>MPF-16233-20210804-11_43_22</t>
  </si>
  <si>
    <t>DARK-16234-20210804-11_43_30</t>
  </si>
  <si>
    <t>11:41:48</t>
  </si>
  <si>
    <t>20210805 11:45:48</t>
  </si>
  <si>
    <t>11:45:48</t>
  </si>
  <si>
    <t>MPF-16235-20210804-11_45_44</t>
  </si>
  <si>
    <t>DARK-16236-20210804-11_45_51</t>
  </si>
  <si>
    <t>11:45:09</t>
  </si>
  <si>
    <t>20210805 11:47:18</t>
  </si>
  <si>
    <t>11:47:18</t>
  </si>
  <si>
    <t>MPF-16237-20210804-11_47_14</t>
  </si>
  <si>
    <t>DARK-16238-20210804-11_47_22</t>
  </si>
  <si>
    <t>11:47:46</t>
  </si>
  <si>
    <t>20210805 11:49:59</t>
  </si>
  <si>
    <t>11:49:59</t>
  </si>
  <si>
    <t>MPF-16239-20210804-11_49_55</t>
  </si>
  <si>
    <t>DARK-16240-20210804-11_50_03</t>
  </si>
  <si>
    <t>11:49:14</t>
  </si>
  <si>
    <t>20210805 11:51:30</t>
  </si>
  <si>
    <t>11:51:30</t>
  </si>
  <si>
    <t>MPF-16241-20210804-11_51_26</t>
  </si>
  <si>
    <t>DARK-16242-20210804-11_51_33</t>
  </si>
  <si>
    <t>11:51:57</t>
  </si>
  <si>
    <t>20210805 11:54:58</t>
  </si>
  <si>
    <t>11:54:58</t>
  </si>
  <si>
    <t>MPF-16243-20210804-11_54_54</t>
  </si>
  <si>
    <t>DARK-16244-20210804-11_55_01</t>
  </si>
  <si>
    <t>11:55:30</t>
  </si>
  <si>
    <t>20210805 11:57:52</t>
  </si>
  <si>
    <t>11:57:52</t>
  </si>
  <si>
    <t>MPF-16245-20210804-11_57_48</t>
  </si>
  <si>
    <t>DARK-16246-20210804-11_57_55</t>
  </si>
  <si>
    <t>11:56:50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</si>
</sst>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E64"/>
  <sheetViews>
    <sheetView tabSelected="1" topLeftCell="BN5" workbookViewId="0">
      <selection activeCell="BZ17" sqref="BZ17:BZ64"/>
    </sheetView>
  </sheetViews>
  <sheetFormatPr defaultRowHeight="14.4" x14ac:dyDescent="0.3"/>
  <sheetData>
    <row r="2" spans="1:239" x14ac:dyDescent="0.3">
      <c r="A2" t="s">
        <v>25</v>
      </c>
      <c r="B2" t="s">
        <v>26</v>
      </c>
      <c r="C2" t="s">
        <v>28</v>
      </c>
    </row>
    <row r="3" spans="1:239" x14ac:dyDescent="0.3">
      <c r="B3" t="s">
        <v>27</v>
      </c>
      <c r="C3">
        <v>21</v>
      </c>
    </row>
    <row r="4" spans="1:239" x14ac:dyDescent="0.3">
      <c r="A4" t="s">
        <v>29</v>
      </c>
      <c r="B4" t="s">
        <v>30</v>
      </c>
      <c r="C4" t="s">
        <v>31</v>
      </c>
      <c r="D4" t="s">
        <v>33</v>
      </c>
      <c r="E4" t="s">
        <v>34</v>
      </c>
      <c r="F4" t="s">
        <v>35</v>
      </c>
      <c r="G4" t="s">
        <v>36</v>
      </c>
      <c r="H4" t="s">
        <v>37</v>
      </c>
      <c r="I4" t="s">
        <v>38</v>
      </c>
      <c r="J4" t="s">
        <v>39</v>
      </c>
      <c r="K4" t="s">
        <v>40</v>
      </c>
    </row>
    <row r="5" spans="1:239" x14ac:dyDescent="0.3">
      <c r="B5" t="s">
        <v>15</v>
      </c>
      <c r="C5" t="s">
        <v>32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239" x14ac:dyDescent="0.3">
      <c r="A6" t="s">
        <v>41</v>
      </c>
      <c r="B6" t="s">
        <v>42</v>
      </c>
      <c r="C6" t="s">
        <v>43</v>
      </c>
      <c r="D6" t="s">
        <v>44</v>
      </c>
      <c r="E6" t="s">
        <v>45</v>
      </c>
    </row>
    <row r="7" spans="1:239" x14ac:dyDescent="0.3">
      <c r="B7">
        <v>0</v>
      </c>
      <c r="C7">
        <v>1</v>
      </c>
      <c r="D7">
        <v>0</v>
      </c>
      <c r="E7">
        <v>0</v>
      </c>
    </row>
    <row r="8" spans="1:239" x14ac:dyDescent="0.3">
      <c r="A8" t="s">
        <v>46</v>
      </c>
      <c r="B8" t="s">
        <v>47</v>
      </c>
      <c r="C8" t="s">
        <v>49</v>
      </c>
      <c r="D8" t="s">
        <v>51</v>
      </c>
      <c r="E8" t="s">
        <v>52</v>
      </c>
      <c r="F8" t="s">
        <v>53</v>
      </c>
      <c r="G8" t="s">
        <v>54</v>
      </c>
      <c r="H8" t="s">
        <v>55</v>
      </c>
      <c r="I8" t="s">
        <v>56</v>
      </c>
      <c r="J8" t="s">
        <v>57</v>
      </c>
      <c r="K8" t="s">
        <v>58</v>
      </c>
      <c r="L8" t="s">
        <v>59</v>
      </c>
      <c r="M8" t="s">
        <v>60</v>
      </c>
      <c r="N8" t="s">
        <v>61</v>
      </c>
      <c r="O8" t="s">
        <v>62</v>
      </c>
      <c r="P8" t="s">
        <v>63</v>
      </c>
      <c r="Q8" t="s">
        <v>64</v>
      </c>
    </row>
    <row r="9" spans="1:239" x14ac:dyDescent="0.3">
      <c r="B9" t="s">
        <v>48</v>
      </c>
      <c r="C9" t="s">
        <v>50</v>
      </c>
      <c r="D9">
        <v>0.8</v>
      </c>
      <c r="E9">
        <v>0.84</v>
      </c>
      <c r="F9">
        <v>0.7</v>
      </c>
      <c r="G9">
        <v>0.87</v>
      </c>
      <c r="H9">
        <v>0.75</v>
      </c>
      <c r="I9">
        <v>0.84</v>
      </c>
      <c r="J9">
        <v>0.87</v>
      </c>
      <c r="K9">
        <v>0.19109999999999999</v>
      </c>
      <c r="L9">
        <v>0.1512</v>
      </c>
      <c r="M9">
        <v>0.161</v>
      </c>
      <c r="N9">
        <v>0.22620000000000001</v>
      </c>
      <c r="O9">
        <v>0.1575</v>
      </c>
      <c r="P9">
        <v>0.15959999999999999</v>
      </c>
      <c r="Q9">
        <v>0.2175</v>
      </c>
    </row>
    <row r="10" spans="1:239" x14ac:dyDescent="0.3">
      <c r="A10" t="s">
        <v>65</v>
      </c>
      <c r="B10" t="s">
        <v>66</v>
      </c>
      <c r="C10" t="s">
        <v>67</v>
      </c>
      <c r="D10" t="s">
        <v>68</v>
      </c>
      <c r="E10" t="s">
        <v>69</v>
      </c>
      <c r="F10" t="s">
        <v>70</v>
      </c>
    </row>
    <row r="11" spans="1:239" x14ac:dyDescent="0.3">
      <c r="B11">
        <v>0</v>
      </c>
      <c r="C11">
        <v>0</v>
      </c>
      <c r="D11">
        <v>0</v>
      </c>
      <c r="E11">
        <v>0</v>
      </c>
      <c r="F11">
        <v>1</v>
      </c>
    </row>
    <row r="12" spans="1:239" x14ac:dyDescent="0.3">
      <c r="A12" t="s">
        <v>71</v>
      </c>
      <c r="B12" t="s">
        <v>72</v>
      </c>
      <c r="C12" t="s">
        <v>73</v>
      </c>
      <c r="D12" t="s">
        <v>74</v>
      </c>
      <c r="E12" t="s">
        <v>75</v>
      </c>
      <c r="F12" t="s">
        <v>76</v>
      </c>
      <c r="G12" t="s">
        <v>78</v>
      </c>
      <c r="H12" t="s">
        <v>80</v>
      </c>
    </row>
    <row r="13" spans="1:239" x14ac:dyDescent="0.3">
      <c r="B13">
        <v>-6276</v>
      </c>
      <c r="C13">
        <v>6.6</v>
      </c>
      <c r="D13">
        <v>1.7090000000000001E-5</v>
      </c>
      <c r="E13">
        <v>3.11</v>
      </c>
      <c r="F13" t="s">
        <v>77</v>
      </c>
      <c r="G13" t="s">
        <v>79</v>
      </c>
      <c r="H13">
        <v>0</v>
      </c>
    </row>
    <row r="14" spans="1:239" x14ac:dyDescent="0.3">
      <c r="A14" t="s">
        <v>81</v>
      </c>
      <c r="B14" t="s">
        <v>81</v>
      </c>
      <c r="C14" t="s">
        <v>81</v>
      </c>
      <c r="D14" t="s">
        <v>81</v>
      </c>
      <c r="E14" t="s">
        <v>81</v>
      </c>
      <c r="F14" t="s">
        <v>81</v>
      </c>
      <c r="G14" t="s">
        <v>82</v>
      </c>
      <c r="H14" t="s">
        <v>82</v>
      </c>
      <c r="I14" t="s">
        <v>82</v>
      </c>
      <c r="J14" t="s">
        <v>83</v>
      </c>
      <c r="K14" t="s">
        <v>83</v>
      </c>
      <c r="L14" t="s">
        <v>83</v>
      </c>
      <c r="M14" t="s">
        <v>83</v>
      </c>
      <c r="N14" t="s">
        <v>83</v>
      </c>
      <c r="O14" t="s">
        <v>83</v>
      </c>
      <c r="P14" t="s">
        <v>83</v>
      </c>
      <c r="Q14" t="s">
        <v>83</v>
      </c>
      <c r="R14" t="s">
        <v>83</v>
      </c>
      <c r="S14" t="s">
        <v>83</v>
      </c>
      <c r="T14" t="s">
        <v>83</v>
      </c>
      <c r="U14" t="s">
        <v>83</v>
      </c>
      <c r="V14" t="s">
        <v>83</v>
      </c>
      <c r="W14" t="s">
        <v>83</v>
      </c>
      <c r="X14" t="s">
        <v>83</v>
      </c>
      <c r="Y14" t="s">
        <v>83</v>
      </c>
      <c r="Z14" t="s">
        <v>83</v>
      </c>
      <c r="AA14" t="s">
        <v>83</v>
      </c>
      <c r="AB14" t="s">
        <v>83</v>
      </c>
      <c r="AC14" t="s">
        <v>83</v>
      </c>
      <c r="AD14" t="s">
        <v>83</v>
      </c>
      <c r="AE14" t="s">
        <v>83</v>
      </c>
      <c r="AF14" t="s">
        <v>83</v>
      </c>
      <c r="AG14" t="s">
        <v>83</v>
      </c>
      <c r="AH14" t="s">
        <v>84</v>
      </c>
      <c r="AI14" t="s">
        <v>84</v>
      </c>
      <c r="AJ14" t="s">
        <v>84</v>
      </c>
      <c r="AK14" t="s">
        <v>84</v>
      </c>
      <c r="AL14" t="s">
        <v>84</v>
      </c>
      <c r="AM14" t="s">
        <v>85</v>
      </c>
      <c r="AN14" t="s">
        <v>85</v>
      </c>
      <c r="AO14" t="s">
        <v>85</v>
      </c>
      <c r="AP14" t="s">
        <v>85</v>
      </c>
      <c r="AQ14" t="s">
        <v>85</v>
      </c>
      <c r="AR14" t="s">
        <v>85</v>
      </c>
      <c r="AS14" t="s">
        <v>85</v>
      </c>
      <c r="AT14" t="s">
        <v>85</v>
      </c>
      <c r="AU14" t="s">
        <v>85</v>
      </c>
      <c r="AV14" t="s">
        <v>85</v>
      </c>
      <c r="AW14" t="s">
        <v>85</v>
      </c>
      <c r="AX14" t="s">
        <v>85</v>
      </c>
      <c r="AY14" t="s">
        <v>85</v>
      </c>
      <c r="AZ14" t="s">
        <v>85</v>
      </c>
      <c r="BA14" t="s">
        <v>85</v>
      </c>
      <c r="BB14" t="s">
        <v>85</v>
      </c>
      <c r="BC14" t="s">
        <v>85</v>
      </c>
      <c r="BD14" t="s">
        <v>85</v>
      </c>
      <c r="BE14" t="s">
        <v>85</v>
      </c>
      <c r="BF14" t="s">
        <v>85</v>
      </c>
      <c r="BG14" t="s">
        <v>85</v>
      </c>
      <c r="BH14" t="s">
        <v>85</v>
      </c>
      <c r="BI14" t="s">
        <v>85</v>
      </c>
      <c r="BJ14" t="s">
        <v>85</v>
      </c>
      <c r="BK14" t="s">
        <v>85</v>
      </c>
      <c r="BL14" t="s">
        <v>85</v>
      </c>
      <c r="BM14" t="s">
        <v>85</v>
      </c>
      <c r="BN14" t="s">
        <v>85</v>
      </c>
      <c r="BO14" t="s">
        <v>86</v>
      </c>
      <c r="BP14" t="s">
        <v>86</v>
      </c>
      <c r="BQ14" t="s">
        <v>86</v>
      </c>
      <c r="BR14" t="s">
        <v>86</v>
      </c>
      <c r="BS14" t="s">
        <v>87</v>
      </c>
      <c r="BT14" t="s">
        <v>87</v>
      </c>
      <c r="BU14" t="s">
        <v>87</v>
      </c>
      <c r="BV14" t="s">
        <v>87</v>
      </c>
      <c r="BW14" t="s">
        <v>88</v>
      </c>
      <c r="BX14" t="s">
        <v>88</v>
      </c>
      <c r="BY14" t="s">
        <v>88</v>
      </c>
      <c r="BZ14" t="s">
        <v>88</v>
      </c>
      <c r="CA14" t="s">
        <v>88</v>
      </c>
      <c r="CB14" t="s">
        <v>88</v>
      </c>
      <c r="CC14" t="s">
        <v>88</v>
      </c>
      <c r="CD14" t="s">
        <v>88</v>
      </c>
      <c r="CE14" t="s">
        <v>88</v>
      </c>
      <c r="CF14" t="s">
        <v>88</v>
      </c>
      <c r="CG14" t="s">
        <v>88</v>
      </c>
      <c r="CH14" t="s">
        <v>88</v>
      </c>
      <c r="CI14" t="s">
        <v>88</v>
      </c>
      <c r="CJ14" t="s">
        <v>88</v>
      </c>
      <c r="CK14" t="s">
        <v>88</v>
      </c>
      <c r="CL14" t="s">
        <v>88</v>
      </c>
      <c r="CM14" t="s">
        <v>88</v>
      </c>
      <c r="CN14" t="s">
        <v>88</v>
      </c>
      <c r="CO14" t="s">
        <v>89</v>
      </c>
      <c r="CP14" t="s">
        <v>89</v>
      </c>
      <c r="CQ14" t="s">
        <v>89</v>
      </c>
      <c r="CR14" t="s">
        <v>89</v>
      </c>
      <c r="CS14" t="s">
        <v>89</v>
      </c>
      <c r="CT14" t="s">
        <v>89</v>
      </c>
      <c r="CU14" t="s">
        <v>89</v>
      </c>
      <c r="CV14" t="s">
        <v>89</v>
      </c>
      <c r="CW14" t="s">
        <v>89</v>
      </c>
      <c r="CX14" t="s">
        <v>89</v>
      </c>
      <c r="CY14" t="s">
        <v>90</v>
      </c>
      <c r="CZ14" t="s">
        <v>90</v>
      </c>
      <c r="DA14" t="s">
        <v>90</v>
      </c>
      <c r="DB14" t="s">
        <v>90</v>
      </c>
      <c r="DC14" t="s">
        <v>90</v>
      </c>
      <c r="DD14" t="s">
        <v>90</v>
      </c>
      <c r="DE14" t="s">
        <v>90</v>
      </c>
      <c r="DF14" t="s">
        <v>90</v>
      </c>
      <c r="DG14" t="s">
        <v>90</v>
      </c>
      <c r="DH14" t="s">
        <v>90</v>
      </c>
      <c r="DI14" t="s">
        <v>90</v>
      </c>
      <c r="DJ14" t="s">
        <v>90</v>
      </c>
      <c r="DK14" t="s">
        <v>90</v>
      </c>
      <c r="DL14" t="s">
        <v>90</v>
      </c>
      <c r="DM14" t="s">
        <v>90</v>
      </c>
      <c r="DN14" t="s">
        <v>90</v>
      </c>
      <c r="DO14" t="s">
        <v>90</v>
      </c>
      <c r="DP14" t="s">
        <v>90</v>
      </c>
      <c r="DQ14" t="s">
        <v>91</v>
      </c>
      <c r="DR14" t="s">
        <v>91</v>
      </c>
      <c r="DS14" t="s">
        <v>91</v>
      </c>
      <c r="DT14" t="s">
        <v>91</v>
      </c>
      <c r="DU14" t="s">
        <v>91</v>
      </c>
      <c r="DV14" t="s">
        <v>92</v>
      </c>
      <c r="DW14" t="s">
        <v>92</v>
      </c>
      <c r="DX14" t="s">
        <v>92</v>
      </c>
      <c r="DY14" t="s">
        <v>92</v>
      </c>
      <c r="DZ14" t="s">
        <v>92</v>
      </c>
      <c r="EA14" t="s">
        <v>92</v>
      </c>
      <c r="EB14" t="s">
        <v>92</v>
      </c>
      <c r="EC14" t="s">
        <v>92</v>
      </c>
      <c r="ED14" t="s">
        <v>92</v>
      </c>
      <c r="EE14" t="s">
        <v>92</v>
      </c>
      <c r="EF14" t="s">
        <v>92</v>
      </c>
      <c r="EG14" t="s">
        <v>92</v>
      </c>
      <c r="EH14" t="s">
        <v>92</v>
      </c>
      <c r="EI14" t="s">
        <v>93</v>
      </c>
      <c r="EJ14" t="s">
        <v>93</v>
      </c>
      <c r="EK14" t="s">
        <v>93</v>
      </c>
      <c r="EL14" t="s">
        <v>93</v>
      </c>
      <c r="EM14" t="s">
        <v>93</v>
      </c>
      <c r="EN14" t="s">
        <v>93</v>
      </c>
      <c r="EO14" t="s">
        <v>93</v>
      </c>
      <c r="EP14" t="s">
        <v>93</v>
      </c>
      <c r="EQ14" t="s">
        <v>93</v>
      </c>
      <c r="ER14" t="s">
        <v>93</v>
      </c>
      <c r="ES14" t="s">
        <v>93</v>
      </c>
      <c r="ET14" t="s">
        <v>94</v>
      </c>
      <c r="EU14" t="s">
        <v>94</v>
      </c>
      <c r="EV14" t="s">
        <v>94</v>
      </c>
      <c r="EW14" t="s">
        <v>94</v>
      </c>
      <c r="EX14" t="s">
        <v>94</v>
      </c>
      <c r="EY14" t="s">
        <v>94</v>
      </c>
      <c r="EZ14" t="s">
        <v>94</v>
      </c>
      <c r="FA14" t="s">
        <v>94</v>
      </c>
      <c r="FB14" t="s">
        <v>94</v>
      </c>
      <c r="FC14" t="s">
        <v>94</v>
      </c>
      <c r="FD14" t="s">
        <v>94</v>
      </c>
      <c r="FE14" t="s">
        <v>94</v>
      </c>
      <c r="FF14" t="s">
        <v>94</v>
      </c>
      <c r="FG14" t="s">
        <v>94</v>
      </c>
      <c r="FH14" t="s">
        <v>94</v>
      </c>
      <c r="FI14" t="s">
        <v>94</v>
      </c>
      <c r="FJ14" t="s">
        <v>94</v>
      </c>
      <c r="FK14" t="s">
        <v>94</v>
      </c>
      <c r="FL14" t="s">
        <v>95</v>
      </c>
      <c r="FM14" t="s">
        <v>95</v>
      </c>
      <c r="FN14" t="s">
        <v>95</v>
      </c>
      <c r="FO14" t="s">
        <v>95</v>
      </c>
      <c r="FP14" t="s">
        <v>95</v>
      </c>
      <c r="FQ14" t="s">
        <v>95</v>
      </c>
      <c r="FR14" t="s">
        <v>95</v>
      </c>
      <c r="FS14" t="s">
        <v>95</v>
      </c>
      <c r="FT14" t="s">
        <v>95</v>
      </c>
      <c r="FU14" t="s">
        <v>95</v>
      </c>
      <c r="FV14" t="s">
        <v>95</v>
      </c>
      <c r="FW14" t="s">
        <v>95</v>
      </c>
      <c r="FX14" t="s">
        <v>95</v>
      </c>
      <c r="FY14" t="s">
        <v>95</v>
      </c>
      <c r="FZ14" t="s">
        <v>95</v>
      </c>
      <c r="GA14" t="s">
        <v>95</v>
      </c>
      <c r="GB14" t="s">
        <v>95</v>
      </c>
      <c r="GC14" t="s">
        <v>95</v>
      </c>
      <c r="GD14" t="s">
        <v>95</v>
      </c>
      <c r="GE14" t="s">
        <v>96</v>
      </c>
      <c r="GF14" t="s">
        <v>96</v>
      </c>
      <c r="GG14" t="s">
        <v>96</v>
      </c>
      <c r="GH14" t="s">
        <v>96</v>
      </c>
      <c r="GI14" t="s">
        <v>96</v>
      </c>
      <c r="GJ14" t="s">
        <v>96</v>
      </c>
      <c r="GK14" t="s">
        <v>96</v>
      </c>
      <c r="GL14" t="s">
        <v>96</v>
      </c>
      <c r="GM14" t="s">
        <v>96</v>
      </c>
      <c r="GN14" t="s">
        <v>96</v>
      </c>
      <c r="GO14" t="s">
        <v>96</v>
      </c>
      <c r="GP14" t="s">
        <v>96</v>
      </c>
      <c r="GQ14" t="s">
        <v>96</v>
      </c>
      <c r="GR14" t="s">
        <v>96</v>
      </c>
      <c r="GS14" t="s">
        <v>96</v>
      </c>
      <c r="GT14" t="s">
        <v>96</v>
      </c>
      <c r="GU14" t="s">
        <v>96</v>
      </c>
      <c r="GV14" t="s">
        <v>96</v>
      </c>
      <c r="GW14" t="s">
        <v>96</v>
      </c>
      <c r="GX14" t="s">
        <v>97</v>
      </c>
      <c r="GY14" t="s">
        <v>97</v>
      </c>
      <c r="GZ14" t="s">
        <v>97</v>
      </c>
      <c r="HA14" t="s">
        <v>97</v>
      </c>
      <c r="HB14" t="s">
        <v>97</v>
      </c>
      <c r="HC14" t="s">
        <v>97</v>
      </c>
      <c r="HD14" t="s">
        <v>97</v>
      </c>
      <c r="HE14" t="s">
        <v>97</v>
      </c>
      <c r="HF14" t="s">
        <v>97</v>
      </c>
      <c r="HG14" t="s">
        <v>97</v>
      </c>
      <c r="HH14" t="s">
        <v>97</v>
      </c>
      <c r="HI14" t="s">
        <v>97</v>
      </c>
      <c r="HJ14" t="s">
        <v>97</v>
      </c>
      <c r="HK14" t="s">
        <v>97</v>
      </c>
      <c r="HL14" t="s">
        <v>97</v>
      </c>
      <c r="HM14" t="s">
        <v>97</v>
      </c>
      <c r="HN14" t="s">
        <v>97</v>
      </c>
      <c r="HO14" t="s">
        <v>97</v>
      </c>
      <c r="HP14" t="s">
        <v>98</v>
      </c>
      <c r="HQ14" t="s">
        <v>98</v>
      </c>
      <c r="HR14" t="s">
        <v>98</v>
      </c>
      <c r="HS14" t="s">
        <v>98</v>
      </c>
      <c r="HT14" t="s">
        <v>98</v>
      </c>
      <c r="HU14" t="s">
        <v>98</v>
      </c>
      <c r="HV14" t="s">
        <v>98</v>
      </c>
      <c r="HW14" t="s">
        <v>98</v>
      </c>
      <c r="HX14" t="s">
        <v>98</v>
      </c>
      <c r="HY14" t="s">
        <v>98</v>
      </c>
      <c r="HZ14" t="s">
        <v>98</v>
      </c>
      <c r="IA14" t="s">
        <v>98</v>
      </c>
      <c r="IB14" t="s">
        <v>98</v>
      </c>
      <c r="IC14" t="s">
        <v>98</v>
      </c>
      <c r="ID14" t="s">
        <v>98</v>
      </c>
      <c r="IE14" t="s">
        <v>98</v>
      </c>
    </row>
    <row r="15" spans="1:239" x14ac:dyDescent="0.3">
      <c r="A15" t="s">
        <v>99</v>
      </c>
      <c r="B15" t="s">
        <v>100</v>
      </c>
      <c r="C15" t="s">
        <v>101</v>
      </c>
      <c r="D15" t="s">
        <v>102</v>
      </c>
      <c r="E15" t="s">
        <v>103</v>
      </c>
      <c r="F15" t="s">
        <v>104</v>
      </c>
      <c r="G15" t="s">
        <v>105</v>
      </c>
      <c r="H15" t="s">
        <v>106</v>
      </c>
      <c r="I15" t="s">
        <v>107</v>
      </c>
      <c r="J15" t="s">
        <v>108</v>
      </c>
      <c r="K15" t="s">
        <v>109</v>
      </c>
      <c r="L15" t="s">
        <v>110</v>
      </c>
      <c r="M15" t="s">
        <v>111</v>
      </c>
      <c r="N15" t="s">
        <v>112</v>
      </c>
      <c r="O15" t="s">
        <v>113</v>
      </c>
      <c r="P15" t="s">
        <v>114</v>
      </c>
      <c r="Q15" t="s">
        <v>115</v>
      </c>
      <c r="R15" t="s">
        <v>116</v>
      </c>
      <c r="S15" t="s">
        <v>117</v>
      </c>
      <c r="T15" t="s">
        <v>118</v>
      </c>
      <c r="U15" t="s">
        <v>119</v>
      </c>
      <c r="V15" t="s">
        <v>120</v>
      </c>
      <c r="W15" t="s">
        <v>121</v>
      </c>
      <c r="X15" t="s">
        <v>122</v>
      </c>
      <c r="Y15" t="s">
        <v>123</v>
      </c>
      <c r="Z15" t="s">
        <v>124</v>
      </c>
      <c r="AA15" t="s">
        <v>125</v>
      </c>
      <c r="AB15" t="s">
        <v>126</v>
      </c>
      <c r="AC15" t="s">
        <v>127</v>
      </c>
      <c r="AD15" t="s">
        <v>128</v>
      </c>
      <c r="AE15" t="s">
        <v>129</v>
      </c>
      <c r="AF15" t="s">
        <v>130</v>
      </c>
      <c r="AG15" t="s">
        <v>131</v>
      </c>
      <c r="AH15" t="s">
        <v>84</v>
      </c>
      <c r="AI15" t="s">
        <v>132</v>
      </c>
      <c r="AJ15" t="s">
        <v>133</v>
      </c>
      <c r="AK15" t="s">
        <v>134</v>
      </c>
      <c r="AL15" t="s">
        <v>135</v>
      </c>
      <c r="AM15" t="s">
        <v>136</v>
      </c>
      <c r="AN15" t="s">
        <v>137</v>
      </c>
      <c r="AO15" t="s">
        <v>138</v>
      </c>
      <c r="AP15" t="s">
        <v>139</v>
      </c>
      <c r="AQ15" t="s">
        <v>140</v>
      </c>
      <c r="AR15" t="s">
        <v>141</v>
      </c>
      <c r="AS15" t="s">
        <v>142</v>
      </c>
      <c r="AT15" t="s">
        <v>143</v>
      </c>
      <c r="AU15" t="s">
        <v>144</v>
      </c>
      <c r="AV15" t="s">
        <v>145</v>
      </c>
      <c r="AW15" t="s">
        <v>146</v>
      </c>
      <c r="AX15" t="s">
        <v>147</v>
      </c>
      <c r="AY15" t="s">
        <v>148</v>
      </c>
      <c r="AZ15" t="s">
        <v>149</v>
      </c>
      <c r="BA15" t="s">
        <v>150</v>
      </c>
      <c r="BB15" t="s">
        <v>151</v>
      </c>
      <c r="BC15" t="s">
        <v>152</v>
      </c>
      <c r="BD15" t="s">
        <v>153</v>
      </c>
      <c r="BE15" t="s">
        <v>154</v>
      </c>
      <c r="BF15" t="s">
        <v>155</v>
      </c>
      <c r="BG15" t="s">
        <v>156</v>
      </c>
      <c r="BH15" t="s">
        <v>157</v>
      </c>
      <c r="BI15" t="s">
        <v>158</v>
      </c>
      <c r="BJ15" t="s">
        <v>159</v>
      </c>
      <c r="BK15" t="s">
        <v>160</v>
      </c>
      <c r="BL15" t="s">
        <v>161</v>
      </c>
      <c r="BM15" t="s">
        <v>162</v>
      </c>
      <c r="BN15" t="s">
        <v>163</v>
      </c>
      <c r="BO15" t="s">
        <v>164</v>
      </c>
      <c r="BP15" t="s">
        <v>165</v>
      </c>
      <c r="BQ15" t="s">
        <v>166</v>
      </c>
      <c r="BR15" t="s">
        <v>167</v>
      </c>
      <c r="BS15" t="s">
        <v>168</v>
      </c>
      <c r="BT15" t="s">
        <v>169</v>
      </c>
      <c r="BU15" t="s">
        <v>170</v>
      </c>
      <c r="BV15" t="s">
        <v>171</v>
      </c>
      <c r="BW15" t="s">
        <v>108</v>
      </c>
      <c r="BX15" t="s">
        <v>172</v>
      </c>
      <c r="BY15" t="s">
        <v>173</v>
      </c>
      <c r="BZ15" t="s">
        <v>174</v>
      </c>
      <c r="CA15" t="s">
        <v>175</v>
      </c>
      <c r="CB15" t="s">
        <v>176</v>
      </c>
      <c r="CC15" t="s">
        <v>177</v>
      </c>
      <c r="CD15" t="s">
        <v>178</v>
      </c>
      <c r="CE15" t="s">
        <v>179</v>
      </c>
      <c r="CF15" t="s">
        <v>180</v>
      </c>
      <c r="CG15" t="s">
        <v>181</v>
      </c>
      <c r="CH15" t="s">
        <v>182</v>
      </c>
      <c r="CI15" t="s">
        <v>183</v>
      </c>
      <c r="CJ15" t="s">
        <v>184</v>
      </c>
      <c r="CK15" t="s">
        <v>185</v>
      </c>
      <c r="CL15" t="s">
        <v>186</v>
      </c>
      <c r="CM15" t="s">
        <v>187</v>
      </c>
      <c r="CN15" t="s">
        <v>188</v>
      </c>
      <c r="CO15" t="s">
        <v>189</v>
      </c>
      <c r="CP15" t="s">
        <v>190</v>
      </c>
      <c r="CQ15" t="s">
        <v>191</v>
      </c>
      <c r="CR15" t="s">
        <v>192</v>
      </c>
      <c r="CS15" t="s">
        <v>193</v>
      </c>
      <c r="CT15" t="s">
        <v>194</v>
      </c>
      <c r="CU15" t="s">
        <v>195</v>
      </c>
      <c r="CV15" t="s">
        <v>196</v>
      </c>
      <c r="CW15" t="s">
        <v>197</v>
      </c>
      <c r="CX15" t="s">
        <v>198</v>
      </c>
      <c r="CY15" t="s">
        <v>199</v>
      </c>
      <c r="CZ15" t="s">
        <v>200</v>
      </c>
      <c r="DA15" t="s">
        <v>201</v>
      </c>
      <c r="DB15" t="s">
        <v>202</v>
      </c>
      <c r="DC15" t="s">
        <v>203</v>
      </c>
      <c r="DD15" t="s">
        <v>204</v>
      </c>
      <c r="DE15" t="s">
        <v>205</v>
      </c>
      <c r="DF15" t="s">
        <v>206</v>
      </c>
      <c r="DG15" t="s">
        <v>207</v>
      </c>
      <c r="DH15" t="s">
        <v>208</v>
      </c>
      <c r="DI15" t="s">
        <v>209</v>
      </c>
      <c r="DJ15" t="s">
        <v>210</v>
      </c>
      <c r="DK15" t="s">
        <v>211</v>
      </c>
      <c r="DL15" t="s">
        <v>212</v>
      </c>
      <c r="DM15" t="s">
        <v>213</v>
      </c>
      <c r="DN15" t="s">
        <v>214</v>
      </c>
      <c r="DO15" t="s">
        <v>215</v>
      </c>
      <c r="DP15" t="s">
        <v>216</v>
      </c>
      <c r="DQ15" t="s">
        <v>217</v>
      </c>
      <c r="DR15" t="s">
        <v>218</v>
      </c>
      <c r="DS15" t="s">
        <v>219</v>
      </c>
      <c r="DT15" t="s">
        <v>220</v>
      </c>
      <c r="DU15" t="s">
        <v>221</v>
      </c>
      <c r="DV15" t="s">
        <v>100</v>
      </c>
      <c r="DW15" t="s">
        <v>103</v>
      </c>
      <c r="DX15" t="s">
        <v>222</v>
      </c>
      <c r="DY15" t="s">
        <v>223</v>
      </c>
      <c r="DZ15" t="s">
        <v>224</v>
      </c>
      <c r="EA15" t="s">
        <v>225</v>
      </c>
      <c r="EB15" t="s">
        <v>226</v>
      </c>
      <c r="EC15" t="s">
        <v>227</v>
      </c>
      <c r="ED15" t="s">
        <v>228</v>
      </c>
      <c r="EE15" t="s">
        <v>229</v>
      </c>
      <c r="EF15" t="s">
        <v>230</v>
      </c>
      <c r="EG15" t="s">
        <v>231</v>
      </c>
      <c r="EH15" t="s">
        <v>232</v>
      </c>
      <c r="EI15" t="s">
        <v>233</v>
      </c>
      <c r="EJ15" t="s">
        <v>234</v>
      </c>
      <c r="EK15" t="s">
        <v>235</v>
      </c>
      <c r="EL15" t="s">
        <v>236</v>
      </c>
      <c r="EM15" t="s">
        <v>237</v>
      </c>
      <c r="EN15" t="s">
        <v>238</v>
      </c>
      <c r="EO15" t="s">
        <v>239</v>
      </c>
      <c r="EP15" t="s">
        <v>240</v>
      </c>
      <c r="EQ15" t="s">
        <v>241</v>
      </c>
      <c r="ER15" t="s">
        <v>242</v>
      </c>
      <c r="ES15" t="s">
        <v>243</v>
      </c>
      <c r="ET15" t="s">
        <v>244</v>
      </c>
      <c r="EU15" t="s">
        <v>245</v>
      </c>
      <c r="EV15" t="s">
        <v>246</v>
      </c>
      <c r="EW15" t="s">
        <v>247</v>
      </c>
      <c r="EX15" t="s">
        <v>248</v>
      </c>
      <c r="EY15" t="s">
        <v>249</v>
      </c>
      <c r="EZ15" t="s">
        <v>250</v>
      </c>
      <c r="FA15" t="s">
        <v>251</v>
      </c>
      <c r="FB15" t="s">
        <v>252</v>
      </c>
      <c r="FC15" t="s">
        <v>253</v>
      </c>
      <c r="FD15" t="s">
        <v>254</v>
      </c>
      <c r="FE15" t="s">
        <v>255</v>
      </c>
      <c r="FF15" t="s">
        <v>256</v>
      </c>
      <c r="FG15" t="s">
        <v>257</v>
      </c>
      <c r="FH15" t="s">
        <v>258</v>
      </c>
      <c r="FI15" t="s">
        <v>259</v>
      </c>
      <c r="FJ15" t="s">
        <v>260</v>
      </c>
      <c r="FK15" t="s">
        <v>261</v>
      </c>
      <c r="FL15" t="s">
        <v>262</v>
      </c>
      <c r="FM15" t="s">
        <v>263</v>
      </c>
      <c r="FN15" t="s">
        <v>264</v>
      </c>
      <c r="FO15" t="s">
        <v>265</v>
      </c>
      <c r="FP15" t="s">
        <v>266</v>
      </c>
      <c r="FQ15" t="s">
        <v>267</v>
      </c>
      <c r="FR15" t="s">
        <v>268</v>
      </c>
      <c r="FS15" t="s">
        <v>269</v>
      </c>
      <c r="FT15" t="s">
        <v>270</v>
      </c>
      <c r="FU15" t="s">
        <v>271</v>
      </c>
      <c r="FV15" t="s">
        <v>272</v>
      </c>
      <c r="FW15" t="s">
        <v>273</v>
      </c>
      <c r="FX15" t="s">
        <v>274</v>
      </c>
      <c r="FY15" t="s">
        <v>275</v>
      </c>
      <c r="FZ15" t="s">
        <v>276</v>
      </c>
      <c r="GA15" t="s">
        <v>277</v>
      </c>
      <c r="GB15" t="s">
        <v>278</v>
      </c>
      <c r="GC15" t="s">
        <v>279</v>
      </c>
      <c r="GD15" t="s">
        <v>280</v>
      </c>
      <c r="GE15" t="s">
        <v>281</v>
      </c>
      <c r="GF15" t="s">
        <v>282</v>
      </c>
      <c r="GG15" t="s">
        <v>283</v>
      </c>
      <c r="GH15" t="s">
        <v>284</v>
      </c>
      <c r="GI15" t="s">
        <v>285</v>
      </c>
      <c r="GJ15" t="s">
        <v>286</v>
      </c>
      <c r="GK15" t="s">
        <v>287</v>
      </c>
      <c r="GL15" t="s">
        <v>288</v>
      </c>
      <c r="GM15" t="s">
        <v>289</v>
      </c>
      <c r="GN15" t="s">
        <v>290</v>
      </c>
      <c r="GO15" t="s">
        <v>291</v>
      </c>
      <c r="GP15" t="s">
        <v>292</v>
      </c>
      <c r="GQ15" t="s">
        <v>293</v>
      </c>
      <c r="GR15" t="s">
        <v>294</v>
      </c>
      <c r="GS15" t="s">
        <v>295</v>
      </c>
      <c r="GT15" t="s">
        <v>296</v>
      </c>
      <c r="GU15" t="s">
        <v>297</v>
      </c>
      <c r="GV15" t="s">
        <v>298</v>
      </c>
      <c r="GW15" t="s">
        <v>299</v>
      </c>
      <c r="GX15" t="s">
        <v>300</v>
      </c>
      <c r="GY15" t="s">
        <v>301</v>
      </c>
      <c r="GZ15" t="s">
        <v>302</v>
      </c>
      <c r="HA15" t="s">
        <v>303</v>
      </c>
      <c r="HB15" t="s">
        <v>304</v>
      </c>
      <c r="HC15" t="s">
        <v>305</v>
      </c>
      <c r="HD15" t="s">
        <v>306</v>
      </c>
      <c r="HE15" t="s">
        <v>307</v>
      </c>
      <c r="HF15" t="s">
        <v>308</v>
      </c>
      <c r="HG15" t="s">
        <v>309</v>
      </c>
      <c r="HH15" t="s">
        <v>310</v>
      </c>
      <c r="HI15" t="s">
        <v>311</v>
      </c>
      <c r="HJ15" t="s">
        <v>312</v>
      </c>
      <c r="HK15" t="s">
        <v>313</v>
      </c>
      <c r="HL15" t="s">
        <v>314</v>
      </c>
      <c r="HM15" t="s">
        <v>315</v>
      </c>
      <c r="HN15" t="s">
        <v>316</v>
      </c>
      <c r="HO15" t="s">
        <v>317</v>
      </c>
      <c r="HP15" t="s">
        <v>318</v>
      </c>
      <c r="HQ15" t="s">
        <v>319</v>
      </c>
      <c r="HR15" t="s">
        <v>320</v>
      </c>
      <c r="HS15" t="s">
        <v>321</v>
      </c>
      <c r="HT15" t="s">
        <v>322</v>
      </c>
      <c r="HU15" t="s">
        <v>323</v>
      </c>
      <c r="HV15" t="s">
        <v>324</v>
      </c>
      <c r="HW15" t="s">
        <v>325</v>
      </c>
      <c r="HX15" t="s">
        <v>326</v>
      </c>
      <c r="HY15" t="s">
        <v>327</v>
      </c>
      <c r="HZ15" t="s">
        <v>328</v>
      </c>
      <c r="IA15" t="s">
        <v>329</v>
      </c>
      <c r="IB15" t="s">
        <v>330</v>
      </c>
      <c r="IC15" t="s">
        <v>331</v>
      </c>
      <c r="ID15" t="s">
        <v>332</v>
      </c>
      <c r="IE15" t="s">
        <v>333</v>
      </c>
    </row>
    <row r="16" spans="1:239" x14ac:dyDescent="0.3">
      <c r="B16" t="s">
        <v>334</v>
      </c>
      <c r="C16" t="s">
        <v>334</v>
      </c>
      <c r="F16" t="s">
        <v>334</v>
      </c>
      <c r="J16" t="s">
        <v>334</v>
      </c>
      <c r="K16" t="s">
        <v>335</v>
      </c>
      <c r="L16" t="s">
        <v>336</v>
      </c>
      <c r="M16" t="s">
        <v>337</v>
      </c>
      <c r="N16" t="s">
        <v>338</v>
      </c>
      <c r="O16" t="s">
        <v>338</v>
      </c>
      <c r="P16" t="s">
        <v>179</v>
      </c>
      <c r="Q16" t="s">
        <v>179</v>
      </c>
      <c r="R16" t="s">
        <v>335</v>
      </c>
      <c r="S16" t="s">
        <v>335</v>
      </c>
      <c r="T16" t="s">
        <v>335</v>
      </c>
      <c r="U16" t="s">
        <v>335</v>
      </c>
      <c r="V16" t="s">
        <v>339</v>
      </c>
      <c r="W16" t="s">
        <v>340</v>
      </c>
      <c r="X16" t="s">
        <v>340</v>
      </c>
      <c r="Y16" t="s">
        <v>341</v>
      </c>
      <c r="Z16" t="s">
        <v>342</v>
      </c>
      <c r="AA16" t="s">
        <v>341</v>
      </c>
      <c r="AB16" t="s">
        <v>341</v>
      </c>
      <c r="AC16" t="s">
        <v>341</v>
      </c>
      <c r="AD16" t="s">
        <v>339</v>
      </c>
      <c r="AE16" t="s">
        <v>339</v>
      </c>
      <c r="AF16" t="s">
        <v>339</v>
      </c>
      <c r="AG16" t="s">
        <v>339</v>
      </c>
      <c r="AH16" t="s">
        <v>343</v>
      </c>
      <c r="AI16" t="s">
        <v>342</v>
      </c>
      <c r="AK16" t="s">
        <v>342</v>
      </c>
      <c r="AL16" t="s">
        <v>343</v>
      </c>
      <c r="AR16" t="s">
        <v>337</v>
      </c>
      <c r="AY16" t="s">
        <v>337</v>
      </c>
      <c r="AZ16" t="s">
        <v>337</v>
      </c>
      <c r="BA16" t="s">
        <v>337</v>
      </c>
      <c r="BB16" t="s">
        <v>344</v>
      </c>
      <c r="BO16" t="s">
        <v>337</v>
      </c>
      <c r="BP16" t="s">
        <v>337</v>
      </c>
      <c r="BR16" t="s">
        <v>345</v>
      </c>
      <c r="BS16" t="s">
        <v>346</v>
      </c>
      <c r="BV16" t="s">
        <v>335</v>
      </c>
      <c r="BW16" t="s">
        <v>334</v>
      </c>
      <c r="BX16" t="s">
        <v>338</v>
      </c>
      <c r="BY16" t="s">
        <v>338</v>
      </c>
      <c r="BZ16" t="s">
        <v>347</v>
      </c>
      <c r="CA16" t="s">
        <v>347</v>
      </c>
      <c r="CB16" t="s">
        <v>338</v>
      </c>
      <c r="CC16" t="s">
        <v>347</v>
      </c>
      <c r="CD16" t="s">
        <v>343</v>
      </c>
      <c r="CE16" t="s">
        <v>341</v>
      </c>
      <c r="CF16" t="s">
        <v>341</v>
      </c>
      <c r="CG16" t="s">
        <v>340</v>
      </c>
      <c r="CH16" t="s">
        <v>340</v>
      </c>
      <c r="CI16" t="s">
        <v>340</v>
      </c>
      <c r="CJ16" t="s">
        <v>340</v>
      </c>
      <c r="CK16" t="s">
        <v>340</v>
      </c>
      <c r="CL16" t="s">
        <v>348</v>
      </c>
      <c r="CM16" t="s">
        <v>337</v>
      </c>
      <c r="CN16" t="s">
        <v>337</v>
      </c>
      <c r="CO16" t="s">
        <v>338</v>
      </c>
      <c r="CP16" t="s">
        <v>338</v>
      </c>
      <c r="CQ16" t="s">
        <v>338</v>
      </c>
      <c r="CR16" t="s">
        <v>347</v>
      </c>
      <c r="CS16" t="s">
        <v>338</v>
      </c>
      <c r="CT16" t="s">
        <v>347</v>
      </c>
      <c r="CU16" t="s">
        <v>341</v>
      </c>
      <c r="CV16" t="s">
        <v>341</v>
      </c>
      <c r="CW16" t="s">
        <v>340</v>
      </c>
      <c r="CX16" t="s">
        <v>340</v>
      </c>
      <c r="CY16" t="s">
        <v>337</v>
      </c>
      <c r="DD16" t="s">
        <v>337</v>
      </c>
      <c r="DG16" t="s">
        <v>340</v>
      </c>
      <c r="DH16" t="s">
        <v>340</v>
      </c>
      <c r="DI16" t="s">
        <v>340</v>
      </c>
      <c r="DJ16" t="s">
        <v>340</v>
      </c>
      <c r="DK16" t="s">
        <v>340</v>
      </c>
      <c r="DL16" t="s">
        <v>337</v>
      </c>
      <c r="DM16" t="s">
        <v>337</v>
      </c>
      <c r="DN16" t="s">
        <v>337</v>
      </c>
      <c r="DO16" t="s">
        <v>334</v>
      </c>
      <c r="DR16" t="s">
        <v>349</v>
      </c>
      <c r="DS16" t="s">
        <v>349</v>
      </c>
      <c r="DU16" t="s">
        <v>334</v>
      </c>
      <c r="DV16" t="s">
        <v>350</v>
      </c>
      <c r="DX16" t="s">
        <v>334</v>
      </c>
      <c r="DY16" t="s">
        <v>334</v>
      </c>
      <c r="EA16" t="s">
        <v>351</v>
      </c>
      <c r="EB16" t="s">
        <v>352</v>
      </c>
      <c r="EC16" t="s">
        <v>351</v>
      </c>
      <c r="ED16" t="s">
        <v>352</v>
      </c>
      <c r="EE16" t="s">
        <v>351</v>
      </c>
      <c r="EF16" t="s">
        <v>352</v>
      </c>
      <c r="EG16" t="s">
        <v>342</v>
      </c>
      <c r="EH16" t="s">
        <v>342</v>
      </c>
      <c r="EI16" t="s">
        <v>337</v>
      </c>
      <c r="EJ16" t="s">
        <v>353</v>
      </c>
      <c r="EK16" t="s">
        <v>337</v>
      </c>
      <c r="EM16" t="s">
        <v>335</v>
      </c>
      <c r="EN16" t="s">
        <v>354</v>
      </c>
      <c r="EO16" t="s">
        <v>335</v>
      </c>
      <c r="ET16" t="s">
        <v>355</v>
      </c>
      <c r="EU16" t="s">
        <v>355</v>
      </c>
      <c r="FH16" t="s">
        <v>355</v>
      </c>
      <c r="FI16" t="s">
        <v>355</v>
      </c>
      <c r="FJ16" t="s">
        <v>356</v>
      </c>
      <c r="FK16" t="s">
        <v>356</v>
      </c>
      <c r="FL16" t="s">
        <v>340</v>
      </c>
      <c r="FM16" t="s">
        <v>340</v>
      </c>
      <c r="FN16" t="s">
        <v>342</v>
      </c>
      <c r="FO16" t="s">
        <v>340</v>
      </c>
      <c r="FP16" t="s">
        <v>347</v>
      </c>
      <c r="FQ16" t="s">
        <v>342</v>
      </c>
      <c r="FR16" t="s">
        <v>342</v>
      </c>
      <c r="FT16" t="s">
        <v>355</v>
      </c>
      <c r="FU16" t="s">
        <v>355</v>
      </c>
      <c r="FV16" t="s">
        <v>355</v>
      </c>
      <c r="FW16" t="s">
        <v>355</v>
      </c>
      <c r="FX16" t="s">
        <v>355</v>
      </c>
      <c r="FY16" t="s">
        <v>355</v>
      </c>
      <c r="FZ16" t="s">
        <v>355</v>
      </c>
      <c r="GA16" t="s">
        <v>357</v>
      </c>
      <c r="GB16" t="s">
        <v>357</v>
      </c>
      <c r="GC16" t="s">
        <v>357</v>
      </c>
      <c r="GD16" t="s">
        <v>358</v>
      </c>
      <c r="GE16" t="s">
        <v>355</v>
      </c>
      <c r="GF16" t="s">
        <v>355</v>
      </c>
      <c r="GG16" t="s">
        <v>355</v>
      </c>
      <c r="GH16" t="s">
        <v>355</v>
      </c>
      <c r="GI16" t="s">
        <v>355</v>
      </c>
      <c r="GJ16" t="s">
        <v>355</v>
      </c>
      <c r="GK16" t="s">
        <v>355</v>
      </c>
      <c r="GL16" t="s">
        <v>355</v>
      </c>
      <c r="GM16" t="s">
        <v>355</v>
      </c>
      <c r="GN16" t="s">
        <v>355</v>
      </c>
      <c r="GO16" t="s">
        <v>355</v>
      </c>
      <c r="GP16" t="s">
        <v>355</v>
      </c>
      <c r="GW16" t="s">
        <v>355</v>
      </c>
      <c r="GX16" t="s">
        <v>342</v>
      </c>
      <c r="GY16" t="s">
        <v>342</v>
      </c>
      <c r="GZ16" t="s">
        <v>351</v>
      </c>
      <c r="HA16" t="s">
        <v>352</v>
      </c>
      <c r="HB16" t="s">
        <v>352</v>
      </c>
      <c r="HF16" t="s">
        <v>352</v>
      </c>
      <c r="HJ16" t="s">
        <v>338</v>
      </c>
      <c r="HK16" t="s">
        <v>338</v>
      </c>
      <c r="HL16" t="s">
        <v>347</v>
      </c>
      <c r="HM16" t="s">
        <v>347</v>
      </c>
      <c r="HN16" t="s">
        <v>359</v>
      </c>
      <c r="HO16" t="s">
        <v>359</v>
      </c>
      <c r="HQ16" t="s">
        <v>343</v>
      </c>
      <c r="HR16" t="s">
        <v>343</v>
      </c>
      <c r="HS16" t="s">
        <v>340</v>
      </c>
      <c r="HT16" t="s">
        <v>340</v>
      </c>
      <c r="HU16" t="s">
        <v>340</v>
      </c>
      <c r="HV16" t="s">
        <v>340</v>
      </c>
      <c r="HW16" t="s">
        <v>340</v>
      </c>
      <c r="HX16" t="s">
        <v>342</v>
      </c>
      <c r="HY16" t="s">
        <v>342</v>
      </c>
      <c r="HZ16" t="s">
        <v>342</v>
      </c>
      <c r="IA16" t="s">
        <v>340</v>
      </c>
      <c r="IB16" t="s">
        <v>338</v>
      </c>
      <c r="IC16" t="s">
        <v>347</v>
      </c>
      <c r="ID16" t="s">
        <v>342</v>
      </c>
      <c r="IE16" t="s">
        <v>342</v>
      </c>
    </row>
    <row r="17" spans="1:239" x14ac:dyDescent="0.3">
      <c r="A17">
        <v>1</v>
      </c>
      <c r="B17">
        <v>1628174757.5999999</v>
      </c>
      <c r="C17">
        <v>0</v>
      </c>
      <c r="D17" t="s">
        <v>360</v>
      </c>
      <c r="E17" t="s">
        <v>361</v>
      </c>
      <c r="F17">
        <v>0</v>
      </c>
      <c r="G17" t="s">
        <v>362</v>
      </c>
      <c r="H17" t="s">
        <v>363</v>
      </c>
      <c r="I17" t="s">
        <v>364</v>
      </c>
      <c r="J17">
        <v>1628174757.5999999</v>
      </c>
      <c r="K17">
        <f t="shared" ref="K17:K48" si="0">(L17)/1000</f>
        <v>3.6068032575007347E-3</v>
      </c>
      <c r="L17">
        <f t="shared" ref="L17:L48" si="1">1000*CD17*AJ17*(BZ17-CA17)/(100*BS17*(1000-AJ17*BZ17))</f>
        <v>3.6068032575007347</v>
      </c>
      <c r="M17">
        <f t="shared" ref="M17:M48" si="2">CD17*AJ17*(BY17-BX17*(1000-AJ17*CA17)/(1000-AJ17*BZ17))/(100*BS17)</f>
        <v>49.473050386122459</v>
      </c>
      <c r="N17">
        <f t="shared" ref="N17:N48" si="3">BX17 - IF(AJ17&gt;1, M17*BS17*100/(AL17*CL17), 0)</f>
        <v>342.74700000000001</v>
      </c>
      <c r="O17">
        <f t="shared" ref="O17:O48" si="4">((U17-K17/2)*N17-M17)/(U17+K17/2)</f>
        <v>65.997646911120114</v>
      </c>
      <c r="P17">
        <f t="shared" ref="P17:P48" si="5">O17*(CE17+CF17)/1000</f>
        <v>6.5874222731702226</v>
      </c>
      <c r="Q17">
        <f t="shared" ref="Q17:Q48" si="6">(BX17 - IF(AJ17&gt;1, M17*BS17*100/(AL17*CL17), 0))*(CE17+CF17)/1000</f>
        <v>34.210601855288999</v>
      </c>
      <c r="R17">
        <f t="shared" ref="R17:R48" si="7">2/((1/T17-1/S17)+SIGN(T17)*SQRT((1/T17-1/S17)*(1/T17-1/S17) + 4*BT17/((BT17+1)*(BT17+1))*(2*1/T17*1/S17-1/S17*1/S17)))</f>
        <v>0.30462421556810837</v>
      </c>
      <c r="S17">
        <f t="shared" ref="S17:S48" si="8">IF(LEFT(BU17,1)&lt;&gt;"0",IF(LEFT(BU17,1)="1",3,BV17),$D$5+$E$5*(CL17*CE17/($K$5*1000))+$F$5*(CL17*CE17/($K$5*1000))*MAX(MIN(BS17,$J$5),$I$5)*MAX(MIN(BS17,$J$5),$I$5)+$G$5*MAX(MIN(BS17,$J$5),$I$5)*(CL17*CE17/($K$5*1000))+$H$5*(CL17*CE17/($K$5*1000))*(CL17*CE17/($K$5*1000)))</f>
        <v>2.922425449818598</v>
      </c>
      <c r="T17">
        <f t="shared" ref="T17:T48" si="9">K17*(1000-(1000*0.61365*EXP(17.502*X17/(240.97+X17))/(CE17+CF17)+BZ17)/2)/(1000*0.61365*EXP(17.502*X17/(240.97+X17))/(CE17+CF17)-BZ17)</f>
        <v>0.28801907465002896</v>
      </c>
      <c r="U17">
        <f t="shared" ref="U17:U48" si="10">1/((BT17+1)/(R17/1.6)+1/(S17/1.37)) + BT17/((BT17+1)/(R17/1.6) + BT17/(S17/1.37))</f>
        <v>0.18142835958853942</v>
      </c>
      <c r="V17">
        <f t="shared" ref="V17:V48" si="11">(BO17*BR17)</f>
        <v>321.51180638118274</v>
      </c>
      <c r="W17">
        <f t="shared" ref="W17:W48" si="12">(CG17+(V17+2*0.95*0.0000000567*(((CG17+$B$7)+273)^4-(CG17+273)^4)-44100*K17)/(1.84*29.3*S17+8*0.95*0.0000000567*(CG17+273)^3))</f>
        <v>31.125072692199502</v>
      </c>
      <c r="X17">
        <f t="shared" ref="X17:X48" si="13">($C$7*CH17+$D$7*CI17+$E$7*W17)</f>
        <v>29.753900000000002</v>
      </c>
      <c r="Y17">
        <f t="shared" ref="Y17:Y48" si="14">0.61365*EXP(17.502*X17/(240.97+X17))</f>
        <v>4.2005946673688888</v>
      </c>
      <c r="Z17">
        <f t="shared" ref="Z17:Z48" si="15">(AA17/AB17*100)</f>
        <v>69.643708528804609</v>
      </c>
      <c r="AA17">
        <f t="shared" ref="AA17:AA48" si="16">BZ17*(CE17+CF17)/1000</f>
        <v>2.9957162465525209</v>
      </c>
      <c r="AB17">
        <f t="shared" ref="AB17:AB48" si="17">0.61365*EXP(17.502*CG17/(240.97+CG17))</f>
        <v>4.3014886912771075</v>
      </c>
      <c r="AC17">
        <f t="shared" ref="AC17:AC48" si="18">(Y17-BZ17*(CE17+CF17)/1000)</f>
        <v>1.2048784208163679</v>
      </c>
      <c r="AD17">
        <f t="shared" ref="AD17:AD48" si="19">(-K17*44100)</f>
        <v>-159.0600236557824</v>
      </c>
      <c r="AE17">
        <f t="shared" ref="AE17:AE48" si="20">2*29.3*S17*0.92*(CG17-X17)</f>
        <v>65.085475131391235</v>
      </c>
      <c r="AF17">
        <f t="shared" ref="AF17:AF48" si="21">2*0.95*0.0000000567*(((CG17+$B$7)+273)^4-(X17+273)^4)</f>
        <v>4.9500531214277288</v>
      </c>
      <c r="AG17">
        <f t="shared" ref="AG17:AG48" si="22">V17+AF17+AD17+AE17</f>
        <v>232.48731097821931</v>
      </c>
      <c r="AH17">
        <v>0</v>
      </c>
      <c r="AI17">
        <v>0</v>
      </c>
      <c r="AJ17">
        <f t="shared" ref="AJ17:AJ48" si="23">IF(AH17*$H$13&gt;=AL17,1,(AL17/(AL17-AH17*$H$13)))</f>
        <v>1</v>
      </c>
      <c r="AK17">
        <f t="shared" ref="AK17:AK48" si="24">(AJ17-1)*100</f>
        <v>0</v>
      </c>
      <c r="AL17">
        <f t="shared" ref="AL17:AL48" si="25">MAX(0,($B$13+$C$13*CL17)/(1+$D$13*CL17)*CE17/(CG17+273)*$E$13)</f>
        <v>52115.111216430916</v>
      </c>
      <c r="AM17" t="s">
        <v>365</v>
      </c>
      <c r="AN17">
        <v>10238.9</v>
      </c>
      <c r="AO17">
        <v>302.21199999999999</v>
      </c>
      <c r="AP17">
        <v>4052.3</v>
      </c>
      <c r="AQ17">
        <f t="shared" ref="AQ17:AQ48" si="26">1-AO17/AP17</f>
        <v>0.92542210596451402</v>
      </c>
      <c r="AR17">
        <v>-0.32343011824092399</v>
      </c>
      <c r="AS17" t="s">
        <v>366</v>
      </c>
      <c r="AT17">
        <v>10329.9</v>
      </c>
      <c r="AU17">
        <v>646.10655999999994</v>
      </c>
      <c r="AV17">
        <v>971.55</v>
      </c>
      <c r="AW17">
        <f t="shared" ref="AW17:AW48" si="27">1-AU17/AV17</f>
        <v>0.33497343420307757</v>
      </c>
      <c r="AX17">
        <v>0.5</v>
      </c>
      <c r="AY17">
        <f t="shared" ref="AY17:AY48" si="28">BP17</f>
        <v>1681.2054001975039</v>
      </c>
      <c r="AZ17">
        <f t="shared" ref="AZ17:AZ48" si="29">M17</f>
        <v>49.473050386122459</v>
      </c>
      <c r="BA17">
        <f t="shared" ref="BA17:BA48" si="30">AW17*AX17*AY17</f>
        <v>281.5795732524586</v>
      </c>
      <c r="BB17">
        <f t="shared" ref="BB17:BB48" si="31">(AZ17-AR17)/AY17</f>
        <v>2.961951020292548E-2</v>
      </c>
      <c r="BC17">
        <f t="shared" ref="BC17:BC48" si="32">(AP17-AV17)/AV17</f>
        <v>3.1709639236271938</v>
      </c>
      <c r="BD17">
        <f t="shared" ref="BD17:BD48" si="33">AO17/(AQ17+AO17/AV17)</f>
        <v>244.41241946924652</v>
      </c>
      <c r="BE17" t="s">
        <v>367</v>
      </c>
      <c r="BF17">
        <v>521.88</v>
      </c>
      <c r="BG17">
        <f t="shared" ref="BG17:BG48" si="34">IF(BF17&lt;&gt;0, BF17, BD17)</f>
        <v>521.88</v>
      </c>
      <c r="BH17">
        <f t="shared" ref="BH17:BH48" si="35">1-BG17/AV17</f>
        <v>0.46283773351860424</v>
      </c>
      <c r="BI17">
        <f t="shared" ref="BI17:BI48" si="36">(AV17-AU17)/(AV17-BG17)</f>
        <v>0.72373838592745798</v>
      </c>
      <c r="BJ17">
        <f t="shared" ref="BJ17:BJ48" si="37">(AP17-AV17)/(AP17-BG17)</f>
        <v>0.87262988539607189</v>
      </c>
      <c r="BK17">
        <f t="shared" ref="BK17:BK48" si="38">(AV17-AU17)/(AV17-AO17)</f>
        <v>0.48621688892607329</v>
      </c>
      <c r="BL17">
        <f t="shared" ref="BL17:BL48" si="39">(AP17-AV17)/(AP17-AO17)</f>
        <v>0.82151405513683939</v>
      </c>
      <c r="BM17">
        <f t="shared" ref="BM17:BM48" si="40">(BI17*BG17/AU17)</f>
        <v>0.58458559660471765</v>
      </c>
      <c r="BN17">
        <f t="shared" ref="BN17:BN48" si="41">(1-BM17)</f>
        <v>0.41541440339528235</v>
      </c>
      <c r="BO17">
        <f t="shared" ref="BO17:BO48" si="42">$B$11*CM17+$C$11*CN17+$F$11*CY17*(1-DB17)</f>
        <v>2000.01</v>
      </c>
      <c r="BP17">
        <f t="shared" ref="BP17:BP48" si="43">BO17*BQ17</f>
        <v>1681.2054001975039</v>
      </c>
      <c r="BQ17">
        <f t="shared" ref="BQ17:BQ48" si="44">($B$11*$D$9+$C$11*$D$9+$F$11*((DL17+DD17)/MAX(DL17+DD17+DM17, 0.1)*$I$9+DM17/MAX(DL17+DD17+DM17, 0.1)*$J$9))/($B$11+$C$11+$F$11)</f>
        <v>0.84059849710626644</v>
      </c>
      <c r="BR17">
        <f t="shared" ref="BR17:BR48" si="45">($B$11*$K$9+$C$11*$K$9+$F$11*((DL17+DD17)/MAX(DL17+DD17+DM17, 0.1)*$P$9+DM17/MAX(DL17+DD17+DM17, 0.1)*$Q$9))/($B$11+$C$11+$F$11)</f>
        <v>0.1607550994150943</v>
      </c>
      <c r="BS17">
        <v>6</v>
      </c>
      <c r="BT17">
        <v>0.5</v>
      </c>
      <c r="BU17" t="s">
        <v>368</v>
      </c>
      <c r="BV17">
        <v>2</v>
      </c>
      <c r="BW17">
        <v>1628174757.5999999</v>
      </c>
      <c r="BX17">
        <v>342.74700000000001</v>
      </c>
      <c r="BY17">
        <v>403.57391654588002</v>
      </c>
      <c r="BZ17">
        <v>30.0132912218379</v>
      </c>
      <c r="CA17">
        <v>25.816700000000001</v>
      </c>
      <c r="CB17">
        <v>343.86099999999999</v>
      </c>
      <c r="CC17">
        <v>29.830100000000002</v>
      </c>
      <c r="CD17">
        <v>500.19900000000001</v>
      </c>
      <c r="CE17">
        <v>99.712900000000005</v>
      </c>
      <c r="CF17">
        <v>0.100087</v>
      </c>
      <c r="CG17">
        <v>30.167000000000002</v>
      </c>
      <c r="CH17">
        <v>29.753900000000002</v>
      </c>
      <c r="CI17">
        <v>999.9</v>
      </c>
      <c r="CJ17">
        <v>0</v>
      </c>
      <c r="CK17">
        <v>0</v>
      </c>
      <c r="CL17">
        <v>9988.1200000000008</v>
      </c>
      <c r="CM17">
        <v>0</v>
      </c>
      <c r="CN17">
        <v>1188.9000000000001</v>
      </c>
      <c r="CO17">
        <v>-57.244300000000003</v>
      </c>
      <c r="CP17">
        <v>353.43599999999998</v>
      </c>
      <c r="CQ17">
        <v>410.59199999999998</v>
      </c>
      <c r="CR17">
        <v>4.4245099999999997</v>
      </c>
      <c r="CS17">
        <v>399.99200000000002</v>
      </c>
      <c r="CT17">
        <v>25.816700000000001</v>
      </c>
      <c r="CU17">
        <v>3.0154399999999999</v>
      </c>
      <c r="CV17">
        <v>2.5742600000000002</v>
      </c>
      <c r="CW17">
        <v>24.113399999999999</v>
      </c>
      <c r="CX17">
        <v>21.503799999999998</v>
      </c>
      <c r="CY17">
        <v>2000.01</v>
      </c>
      <c r="CZ17">
        <v>0.97999899999999995</v>
      </c>
      <c r="DA17">
        <v>2.00013E-2</v>
      </c>
      <c r="DB17">
        <v>0</v>
      </c>
      <c r="DC17">
        <v>646.23400000000004</v>
      </c>
      <c r="DD17">
        <v>4.9996700000000001</v>
      </c>
      <c r="DE17">
        <v>13129.5</v>
      </c>
      <c r="DF17">
        <v>16734.099999999999</v>
      </c>
      <c r="DG17">
        <v>50.625</v>
      </c>
      <c r="DH17">
        <v>51.625</v>
      </c>
      <c r="DI17">
        <v>51.311999999999998</v>
      </c>
      <c r="DJ17">
        <v>51.25</v>
      </c>
      <c r="DK17">
        <v>51.875</v>
      </c>
      <c r="DL17">
        <v>1955.11</v>
      </c>
      <c r="DM17">
        <v>39.9</v>
      </c>
      <c r="DN17">
        <v>0</v>
      </c>
      <c r="DO17">
        <v>1628174765</v>
      </c>
      <c r="DP17">
        <v>0</v>
      </c>
      <c r="DQ17">
        <v>646.10655999999994</v>
      </c>
      <c r="DR17">
        <v>-3.93846242546129E-2</v>
      </c>
      <c r="DS17">
        <v>-7.9461538023898299</v>
      </c>
      <c r="DT17">
        <v>13130.236000000001</v>
      </c>
      <c r="DU17">
        <v>15</v>
      </c>
      <c r="DV17">
        <v>1628174718.0999999</v>
      </c>
      <c r="DW17" t="s">
        <v>369</v>
      </c>
      <c r="DX17">
        <v>1628174717.0999999</v>
      </c>
      <c r="DY17">
        <v>1628174718.0999999</v>
      </c>
      <c r="DZ17">
        <v>2</v>
      </c>
      <c r="EA17">
        <v>0.68500000000000005</v>
      </c>
      <c r="EB17">
        <v>-3.4000000000000002E-2</v>
      </c>
      <c r="EC17">
        <v>-1.0669999999999999</v>
      </c>
      <c r="ED17">
        <v>0.41099999999999998</v>
      </c>
      <c r="EE17">
        <v>400</v>
      </c>
      <c r="EF17">
        <v>26</v>
      </c>
      <c r="EG17">
        <v>0.04</v>
      </c>
      <c r="EH17">
        <v>0.02</v>
      </c>
      <c r="EI17">
        <v>46.395685926909103</v>
      </c>
      <c r="EJ17">
        <v>-0.247407854116237</v>
      </c>
      <c r="EK17">
        <v>8.4668286654709796E-2</v>
      </c>
      <c r="EL17">
        <v>1</v>
      </c>
      <c r="EM17">
        <v>0.31425988824600698</v>
      </c>
      <c r="EN17">
        <v>0.115128914034989</v>
      </c>
      <c r="EO17">
        <v>1.99123232665647E-2</v>
      </c>
      <c r="EP17">
        <v>1</v>
      </c>
      <c r="EQ17">
        <v>2</v>
      </c>
      <c r="ER17">
        <v>2</v>
      </c>
      <c r="ES17" t="s">
        <v>370</v>
      </c>
      <c r="ET17">
        <v>2.9216000000000002</v>
      </c>
      <c r="EU17">
        <v>2.78647</v>
      </c>
      <c r="EV17">
        <v>7.9263399999999998E-2</v>
      </c>
      <c r="EW17">
        <v>8.9678300000000002E-2</v>
      </c>
      <c r="EX17">
        <v>0.13544700000000001</v>
      </c>
      <c r="EY17">
        <v>0.122694</v>
      </c>
      <c r="EZ17">
        <v>22350</v>
      </c>
      <c r="FA17">
        <v>19135.2</v>
      </c>
      <c r="FB17">
        <v>23975.5</v>
      </c>
      <c r="FC17">
        <v>20626.400000000001</v>
      </c>
      <c r="FD17">
        <v>30443.4</v>
      </c>
      <c r="FE17">
        <v>25897.200000000001</v>
      </c>
      <c r="FF17">
        <v>39037.9</v>
      </c>
      <c r="FG17">
        <v>32816.800000000003</v>
      </c>
      <c r="FH17">
        <v>2.0261499999999999</v>
      </c>
      <c r="FI17">
        <v>1.9041999999999999</v>
      </c>
      <c r="FJ17">
        <v>9.4100799999999998E-2</v>
      </c>
      <c r="FK17">
        <v>0</v>
      </c>
      <c r="FL17">
        <v>28.22</v>
      </c>
      <c r="FM17">
        <v>999.9</v>
      </c>
      <c r="FN17">
        <v>56.904000000000003</v>
      </c>
      <c r="FO17">
        <v>34.442</v>
      </c>
      <c r="FP17">
        <v>31.252400000000002</v>
      </c>
      <c r="FQ17">
        <v>60.872700000000002</v>
      </c>
      <c r="FR17">
        <v>33.321300000000001</v>
      </c>
      <c r="FS17">
        <v>1</v>
      </c>
      <c r="FT17">
        <v>0.37354700000000002</v>
      </c>
      <c r="FU17">
        <v>1.9896400000000001</v>
      </c>
      <c r="FV17">
        <v>20.406300000000002</v>
      </c>
      <c r="FW17">
        <v>5.2472399999999997</v>
      </c>
      <c r="FX17">
        <v>11.997999999999999</v>
      </c>
      <c r="FY17">
        <v>4.9640500000000003</v>
      </c>
      <c r="FZ17">
        <v>3.3010000000000002</v>
      </c>
      <c r="GA17">
        <v>9999</v>
      </c>
      <c r="GB17">
        <v>9999</v>
      </c>
      <c r="GC17">
        <v>9999</v>
      </c>
      <c r="GD17">
        <v>999.9</v>
      </c>
      <c r="GE17">
        <v>1.8711899999999999</v>
      </c>
      <c r="GF17">
        <v>1.87639</v>
      </c>
      <c r="GG17">
        <v>1.8765700000000001</v>
      </c>
      <c r="GH17">
        <v>1.87531</v>
      </c>
      <c r="GI17">
        <v>1.8777600000000001</v>
      </c>
      <c r="GJ17">
        <v>1.87347</v>
      </c>
      <c r="GK17">
        <v>1.87117</v>
      </c>
      <c r="GL17">
        <v>1.8786700000000001</v>
      </c>
      <c r="GM17">
        <v>5</v>
      </c>
      <c r="GN17">
        <v>0</v>
      </c>
      <c r="GO17">
        <v>0</v>
      </c>
      <c r="GP17">
        <v>0</v>
      </c>
      <c r="GQ17" t="s">
        <v>371</v>
      </c>
      <c r="GR17" t="s">
        <v>372</v>
      </c>
      <c r="GS17" t="s">
        <v>373</v>
      </c>
      <c r="GT17" t="s">
        <v>373</v>
      </c>
      <c r="GU17" t="s">
        <v>373</v>
      </c>
      <c r="GV17" t="s">
        <v>373</v>
      </c>
      <c r="GW17">
        <v>0</v>
      </c>
      <c r="GX17">
        <v>100</v>
      </c>
      <c r="GY17">
        <v>100</v>
      </c>
      <c r="GZ17">
        <v>-1.1140000000000001</v>
      </c>
      <c r="HA17">
        <v>0.41120000000000001</v>
      </c>
      <c r="HB17">
        <v>-1.4535876312375799</v>
      </c>
      <c r="HC17">
        <v>1.17587188380478E-3</v>
      </c>
      <c r="HD17">
        <v>-6.2601144054332803E-7</v>
      </c>
      <c r="HE17">
        <v>2.41796582943236E-10</v>
      </c>
      <c r="HF17">
        <v>0.41119999999999701</v>
      </c>
      <c r="HG17">
        <v>0</v>
      </c>
      <c r="HH17">
        <v>0</v>
      </c>
      <c r="HI17">
        <v>0</v>
      </c>
      <c r="HJ17">
        <v>2</v>
      </c>
      <c r="HK17">
        <v>2154</v>
      </c>
      <c r="HL17">
        <v>1</v>
      </c>
      <c r="HM17">
        <v>23</v>
      </c>
      <c r="HN17">
        <v>0.7</v>
      </c>
      <c r="HO17">
        <v>0.7</v>
      </c>
      <c r="HP17">
        <v>18</v>
      </c>
      <c r="HQ17">
        <v>505.45499999999998</v>
      </c>
      <c r="HR17">
        <v>492.137</v>
      </c>
      <c r="HS17">
        <v>27.001300000000001</v>
      </c>
      <c r="HT17">
        <v>32.0244</v>
      </c>
      <c r="HU17">
        <v>30.000900000000001</v>
      </c>
      <c r="HV17">
        <v>31.708400000000001</v>
      </c>
      <c r="HW17">
        <v>31.6465</v>
      </c>
      <c r="HX17">
        <v>19.915600000000001</v>
      </c>
      <c r="HY17">
        <v>17.597899999999999</v>
      </c>
      <c r="HZ17">
        <v>38.0306</v>
      </c>
      <c r="IA17">
        <v>27</v>
      </c>
      <c r="IB17">
        <v>400</v>
      </c>
      <c r="IC17">
        <v>25.729600000000001</v>
      </c>
      <c r="ID17">
        <v>98.564400000000006</v>
      </c>
      <c r="IE17">
        <v>93.908699999999996</v>
      </c>
    </row>
    <row r="18" spans="1:239" x14ac:dyDescent="0.3">
      <c r="A18">
        <v>2</v>
      </c>
      <c r="B18">
        <v>1628174938.0999999</v>
      </c>
      <c r="C18">
        <v>180.5</v>
      </c>
      <c r="D18" t="s">
        <v>374</v>
      </c>
      <c r="E18" t="s">
        <v>375</v>
      </c>
      <c r="F18">
        <v>0</v>
      </c>
      <c r="G18" t="s">
        <v>362</v>
      </c>
      <c r="H18" t="s">
        <v>363</v>
      </c>
      <c r="I18" t="s">
        <v>364</v>
      </c>
      <c r="J18">
        <v>1628174938.0999999</v>
      </c>
      <c r="K18">
        <f t="shared" si="0"/>
        <v>4.3143904683917104E-3</v>
      </c>
      <c r="L18">
        <f t="shared" si="1"/>
        <v>4.3143904683917107</v>
      </c>
      <c r="M18">
        <f t="shared" si="2"/>
        <v>37.641886064905556</v>
      </c>
      <c r="N18">
        <f t="shared" si="3"/>
        <v>251.01599999999999</v>
      </c>
      <c r="O18">
        <f t="shared" si="4"/>
        <v>74.624099421310419</v>
      </c>
      <c r="P18">
        <f t="shared" si="5"/>
        <v>7.4486250053654404</v>
      </c>
      <c r="Q18">
        <f t="shared" si="6"/>
        <v>25.055231069400001</v>
      </c>
      <c r="R18">
        <f t="shared" si="7"/>
        <v>0.36857765594133757</v>
      </c>
      <c r="S18">
        <f t="shared" si="8"/>
        <v>2.9230165733975215</v>
      </c>
      <c r="T18">
        <f t="shared" si="9"/>
        <v>0.34456782589119539</v>
      </c>
      <c r="U18">
        <f t="shared" si="10"/>
        <v>0.21738160998120548</v>
      </c>
      <c r="V18">
        <f t="shared" si="11"/>
        <v>321.53371238134906</v>
      </c>
      <c r="W18">
        <f t="shared" si="12"/>
        <v>30.946521765274351</v>
      </c>
      <c r="X18">
        <f t="shared" si="13"/>
        <v>29.7881</v>
      </c>
      <c r="Y18">
        <f t="shared" si="14"/>
        <v>4.2088685021569976</v>
      </c>
      <c r="Z18">
        <f t="shared" si="15"/>
        <v>69.819442511084091</v>
      </c>
      <c r="AA18">
        <f t="shared" si="16"/>
        <v>3.0042231670515256</v>
      </c>
      <c r="AB18">
        <f t="shared" si="17"/>
        <v>4.3028461113458398</v>
      </c>
      <c r="AC18">
        <f t="shared" si="18"/>
        <v>1.204645335105472</v>
      </c>
      <c r="AD18">
        <f t="shared" si="19"/>
        <v>-190.26461965607442</v>
      </c>
      <c r="AE18">
        <f t="shared" si="20"/>
        <v>60.57593135772467</v>
      </c>
      <c r="AF18">
        <f t="shared" si="21"/>
        <v>4.6070548067666319</v>
      </c>
      <c r="AG18">
        <f t="shared" si="22"/>
        <v>196.45207888976597</v>
      </c>
      <c r="AH18">
        <v>0</v>
      </c>
      <c r="AI18">
        <v>0</v>
      </c>
      <c r="AJ18">
        <f t="shared" si="23"/>
        <v>1</v>
      </c>
      <c r="AK18">
        <f t="shared" si="24"/>
        <v>0</v>
      </c>
      <c r="AL18">
        <f t="shared" si="25"/>
        <v>52131.088085426461</v>
      </c>
      <c r="AM18" t="s">
        <v>365</v>
      </c>
      <c r="AN18">
        <v>10238.9</v>
      </c>
      <c r="AO18">
        <v>302.21199999999999</v>
      </c>
      <c r="AP18">
        <v>4052.3</v>
      </c>
      <c r="AQ18">
        <f t="shared" si="26"/>
        <v>0.92542210596451402</v>
      </c>
      <c r="AR18">
        <v>-0.32343011824092399</v>
      </c>
      <c r="AS18" t="s">
        <v>376</v>
      </c>
      <c r="AT18">
        <v>10333.299999999999</v>
      </c>
      <c r="AU18">
        <v>634.81261538461501</v>
      </c>
      <c r="AV18">
        <v>906.14800000000002</v>
      </c>
      <c r="AW18">
        <f t="shared" si="27"/>
        <v>0.2994382646271746</v>
      </c>
      <c r="AX18">
        <v>0.5</v>
      </c>
      <c r="AY18">
        <f t="shared" si="28"/>
        <v>1681.3152001975902</v>
      </c>
      <c r="AZ18">
        <f t="shared" si="29"/>
        <v>37.641886064905556</v>
      </c>
      <c r="BA18">
        <f t="shared" si="30"/>
        <v>251.72505291922855</v>
      </c>
      <c r="BB18">
        <f t="shared" si="31"/>
        <v>2.2580725005450938E-2</v>
      </c>
      <c r="BC18">
        <f t="shared" si="32"/>
        <v>3.4720067803493468</v>
      </c>
      <c r="BD18">
        <f t="shared" si="33"/>
        <v>240.05370499763032</v>
      </c>
      <c r="BE18" t="s">
        <v>377</v>
      </c>
      <c r="BF18">
        <v>513.91</v>
      </c>
      <c r="BG18">
        <f t="shared" si="34"/>
        <v>513.91</v>
      </c>
      <c r="BH18">
        <f t="shared" si="35"/>
        <v>0.43286306431179022</v>
      </c>
      <c r="BI18">
        <f t="shared" si="36"/>
        <v>0.69176210518966796</v>
      </c>
      <c r="BJ18">
        <f t="shared" si="37"/>
        <v>0.88914788929428346</v>
      </c>
      <c r="BK18">
        <f t="shared" si="38"/>
        <v>0.44927837488638694</v>
      </c>
      <c r="BL18">
        <f t="shared" si="39"/>
        <v>0.8389541792085945</v>
      </c>
      <c r="BM18">
        <f t="shared" si="40"/>
        <v>0.56001323045956286</v>
      </c>
      <c r="BN18">
        <f t="shared" si="41"/>
        <v>0.43998676954043714</v>
      </c>
      <c r="BO18">
        <f t="shared" si="42"/>
        <v>2000.14</v>
      </c>
      <c r="BP18">
        <f t="shared" si="43"/>
        <v>1681.3152001975902</v>
      </c>
      <c r="BQ18">
        <f t="shared" si="44"/>
        <v>0.84059875818572205</v>
      </c>
      <c r="BR18">
        <f t="shared" si="45"/>
        <v>0.16075560329844363</v>
      </c>
      <c r="BS18">
        <v>6</v>
      </c>
      <c r="BT18">
        <v>0.5</v>
      </c>
      <c r="BU18" t="s">
        <v>368</v>
      </c>
      <c r="BV18">
        <v>2</v>
      </c>
      <c r="BW18">
        <v>1628174938.0999999</v>
      </c>
      <c r="BX18">
        <v>251.01599999999999</v>
      </c>
      <c r="BY18">
        <v>297.47645551124998</v>
      </c>
      <c r="BZ18">
        <v>30.097829886773599</v>
      </c>
      <c r="CA18">
        <v>25.077400000000001</v>
      </c>
      <c r="CB18">
        <v>252.00299999999999</v>
      </c>
      <c r="CC18">
        <v>29.868200000000002</v>
      </c>
      <c r="CD18">
        <v>500.101</v>
      </c>
      <c r="CE18">
        <v>99.715299999999999</v>
      </c>
      <c r="CF18">
        <v>9.9974999999999994E-2</v>
      </c>
      <c r="CG18">
        <v>30.172499999999999</v>
      </c>
      <c r="CH18">
        <v>29.7881</v>
      </c>
      <c r="CI18">
        <v>999.9</v>
      </c>
      <c r="CJ18">
        <v>0</v>
      </c>
      <c r="CK18">
        <v>0</v>
      </c>
      <c r="CL18">
        <v>9991.25</v>
      </c>
      <c r="CM18">
        <v>0</v>
      </c>
      <c r="CN18">
        <v>1212.3</v>
      </c>
      <c r="CO18">
        <v>-48.976399999999998</v>
      </c>
      <c r="CP18">
        <v>258.85300000000001</v>
      </c>
      <c r="CQ18">
        <v>307.709</v>
      </c>
      <c r="CR18">
        <v>5.2009600000000002</v>
      </c>
      <c r="CS18">
        <v>299.99200000000002</v>
      </c>
      <c r="CT18">
        <v>25.077400000000001</v>
      </c>
      <c r="CU18">
        <v>3.0192199999999998</v>
      </c>
      <c r="CV18">
        <v>2.5005999999999999</v>
      </c>
      <c r="CW18">
        <v>24.1343</v>
      </c>
      <c r="CX18">
        <v>21.0304</v>
      </c>
      <c r="CY18">
        <v>2000.14</v>
      </c>
      <c r="CZ18">
        <v>0.97999000000000003</v>
      </c>
      <c r="DA18">
        <v>2.0010199999999999E-2</v>
      </c>
      <c r="DB18">
        <v>0</v>
      </c>
      <c r="DC18">
        <v>634.97699999999998</v>
      </c>
      <c r="DD18">
        <v>4.9996700000000001</v>
      </c>
      <c r="DE18">
        <v>12871.8</v>
      </c>
      <c r="DF18">
        <v>16735.2</v>
      </c>
      <c r="DG18">
        <v>49.75</v>
      </c>
      <c r="DH18">
        <v>50.936999999999998</v>
      </c>
      <c r="DI18">
        <v>50.5</v>
      </c>
      <c r="DJ18">
        <v>50.436999999999998</v>
      </c>
      <c r="DK18">
        <v>51.125</v>
      </c>
      <c r="DL18">
        <v>1955.22</v>
      </c>
      <c r="DM18">
        <v>39.92</v>
      </c>
      <c r="DN18">
        <v>0</v>
      </c>
      <c r="DO18">
        <v>179.60000014305101</v>
      </c>
      <c r="DP18">
        <v>0</v>
      </c>
      <c r="DQ18">
        <v>634.81261538461501</v>
      </c>
      <c r="DR18">
        <v>1.3020170956585899</v>
      </c>
      <c r="DS18">
        <v>21.0700855251356</v>
      </c>
      <c r="DT18">
        <v>12868.4884615385</v>
      </c>
      <c r="DU18">
        <v>15</v>
      </c>
      <c r="DV18">
        <v>1628174823.0999999</v>
      </c>
      <c r="DW18" t="s">
        <v>378</v>
      </c>
      <c r="DX18">
        <v>1628174819.0999999</v>
      </c>
      <c r="DY18">
        <v>1628174823.0999999</v>
      </c>
      <c r="DZ18">
        <v>3</v>
      </c>
      <c r="EA18">
        <v>0.20599999999999999</v>
      </c>
      <c r="EB18">
        <v>-1E-3</v>
      </c>
      <c r="EC18">
        <v>-0.94399999999999995</v>
      </c>
      <c r="ED18">
        <v>0.41</v>
      </c>
      <c r="EE18">
        <v>300</v>
      </c>
      <c r="EF18">
        <v>26</v>
      </c>
      <c r="EG18">
        <v>0.02</v>
      </c>
      <c r="EH18">
        <v>0.02</v>
      </c>
      <c r="EI18">
        <v>39.368512018289898</v>
      </c>
      <c r="EJ18">
        <v>1.53376398262192</v>
      </c>
      <c r="EK18">
        <v>0.22876384986700399</v>
      </c>
      <c r="EL18">
        <v>0</v>
      </c>
      <c r="EM18">
        <v>0.38458803792115998</v>
      </c>
      <c r="EN18">
        <v>1.44057397799874E-2</v>
      </c>
      <c r="EO18">
        <v>2.2472493267594101E-3</v>
      </c>
      <c r="EP18">
        <v>1</v>
      </c>
      <c r="EQ18">
        <v>1</v>
      </c>
      <c r="ER18">
        <v>2</v>
      </c>
      <c r="ES18" t="s">
        <v>379</v>
      </c>
      <c r="ET18">
        <v>2.9209999999999998</v>
      </c>
      <c r="EU18">
        <v>2.7863799999999999</v>
      </c>
      <c r="EV18">
        <v>6.1379599999999999E-2</v>
      </c>
      <c r="EW18">
        <v>7.1353100000000003E-2</v>
      </c>
      <c r="EX18">
        <v>0.135459</v>
      </c>
      <c r="EY18">
        <v>0.120181</v>
      </c>
      <c r="EZ18">
        <v>22768.799999999999</v>
      </c>
      <c r="FA18">
        <v>19513.900000000001</v>
      </c>
      <c r="FB18">
        <v>23960.9</v>
      </c>
      <c r="FC18">
        <v>20620.8</v>
      </c>
      <c r="FD18">
        <v>30427.8</v>
      </c>
      <c r="FE18">
        <v>25966</v>
      </c>
      <c r="FF18">
        <v>39016.300000000003</v>
      </c>
      <c r="FG18">
        <v>32809.300000000003</v>
      </c>
      <c r="FH18">
        <v>2.0232000000000001</v>
      </c>
      <c r="FI18">
        <v>1.8962000000000001</v>
      </c>
      <c r="FJ18">
        <v>8.8624700000000001E-2</v>
      </c>
      <c r="FK18">
        <v>0</v>
      </c>
      <c r="FL18">
        <v>28.343599999999999</v>
      </c>
      <c r="FM18">
        <v>999.9</v>
      </c>
      <c r="FN18">
        <v>54.816000000000003</v>
      </c>
      <c r="FO18">
        <v>34.744999999999997</v>
      </c>
      <c r="FP18">
        <v>30.613900000000001</v>
      </c>
      <c r="FQ18">
        <v>60.9527</v>
      </c>
      <c r="FR18">
        <v>33.982399999999998</v>
      </c>
      <c r="FS18">
        <v>1</v>
      </c>
      <c r="FT18">
        <v>0.40013700000000002</v>
      </c>
      <c r="FU18">
        <v>2.0823700000000001</v>
      </c>
      <c r="FV18">
        <v>20.4054</v>
      </c>
      <c r="FW18">
        <v>5.2473900000000002</v>
      </c>
      <c r="FX18">
        <v>11.997999999999999</v>
      </c>
      <c r="FY18">
        <v>4.9638999999999998</v>
      </c>
      <c r="FZ18">
        <v>3.3010000000000002</v>
      </c>
      <c r="GA18">
        <v>9999</v>
      </c>
      <c r="GB18">
        <v>9999</v>
      </c>
      <c r="GC18">
        <v>9999</v>
      </c>
      <c r="GD18">
        <v>999.9</v>
      </c>
      <c r="GE18">
        <v>1.8711899999999999</v>
      </c>
      <c r="GF18">
        <v>1.8763799999999999</v>
      </c>
      <c r="GG18">
        <v>1.87659</v>
      </c>
      <c r="GH18">
        <v>1.87531</v>
      </c>
      <c r="GI18">
        <v>1.87775</v>
      </c>
      <c r="GJ18">
        <v>1.87347</v>
      </c>
      <c r="GK18">
        <v>1.87117</v>
      </c>
      <c r="GL18">
        <v>1.87866</v>
      </c>
      <c r="GM18">
        <v>5</v>
      </c>
      <c r="GN18">
        <v>0</v>
      </c>
      <c r="GO18">
        <v>0</v>
      </c>
      <c r="GP18">
        <v>0</v>
      </c>
      <c r="GQ18" t="s">
        <v>371</v>
      </c>
      <c r="GR18" t="s">
        <v>372</v>
      </c>
      <c r="GS18" t="s">
        <v>373</v>
      </c>
      <c r="GT18" t="s">
        <v>373</v>
      </c>
      <c r="GU18" t="s">
        <v>373</v>
      </c>
      <c r="GV18" t="s">
        <v>373</v>
      </c>
      <c r="GW18">
        <v>0</v>
      </c>
      <c r="GX18">
        <v>100</v>
      </c>
      <c r="GY18">
        <v>100</v>
      </c>
      <c r="GZ18">
        <v>-0.98699999999999999</v>
      </c>
      <c r="HA18">
        <v>0.41020000000000001</v>
      </c>
      <c r="HB18">
        <v>-1.2479309507485401</v>
      </c>
      <c r="HC18">
        <v>1.17587188380478E-3</v>
      </c>
      <c r="HD18">
        <v>-6.2601144054332803E-7</v>
      </c>
      <c r="HE18">
        <v>2.41796582943236E-10</v>
      </c>
      <c r="HF18">
        <v>0.41018000000000399</v>
      </c>
      <c r="HG18">
        <v>0</v>
      </c>
      <c r="HH18">
        <v>0</v>
      </c>
      <c r="HI18">
        <v>0</v>
      </c>
      <c r="HJ18">
        <v>2</v>
      </c>
      <c r="HK18">
        <v>2154</v>
      </c>
      <c r="HL18">
        <v>1</v>
      </c>
      <c r="HM18">
        <v>23</v>
      </c>
      <c r="HN18">
        <v>2</v>
      </c>
      <c r="HO18">
        <v>1.9</v>
      </c>
      <c r="HP18">
        <v>18</v>
      </c>
      <c r="HQ18">
        <v>506.47399999999999</v>
      </c>
      <c r="HR18">
        <v>489.66800000000001</v>
      </c>
      <c r="HS18">
        <v>26.9999</v>
      </c>
      <c r="HT18">
        <v>32.372399999999999</v>
      </c>
      <c r="HU18">
        <v>30.000499999999999</v>
      </c>
      <c r="HV18">
        <v>32.072099999999999</v>
      </c>
      <c r="HW18">
        <v>32.012599999999999</v>
      </c>
      <c r="HX18">
        <v>15.8728</v>
      </c>
      <c r="HY18">
        <v>18.615300000000001</v>
      </c>
      <c r="HZ18">
        <v>38.017299999999999</v>
      </c>
      <c r="IA18">
        <v>27</v>
      </c>
      <c r="IB18">
        <v>300</v>
      </c>
      <c r="IC18">
        <v>24.985199999999999</v>
      </c>
      <c r="ID18">
        <v>98.507800000000003</v>
      </c>
      <c r="IE18">
        <v>93.885499999999993</v>
      </c>
    </row>
    <row r="19" spans="1:239" x14ac:dyDescent="0.3">
      <c r="A19">
        <v>3</v>
      </c>
      <c r="B19">
        <v>1628175039.5999999</v>
      </c>
      <c r="C19">
        <v>282</v>
      </c>
      <c r="D19" t="s">
        <v>380</v>
      </c>
      <c r="E19" t="s">
        <v>381</v>
      </c>
      <c r="F19">
        <v>0</v>
      </c>
      <c r="G19" t="s">
        <v>362</v>
      </c>
      <c r="H19" t="s">
        <v>363</v>
      </c>
      <c r="I19" t="s">
        <v>364</v>
      </c>
      <c r="J19">
        <v>1628175039.5999999</v>
      </c>
      <c r="K19">
        <f t="shared" si="0"/>
        <v>4.8903002896971345E-3</v>
      </c>
      <c r="L19">
        <f t="shared" si="1"/>
        <v>4.8903002896971346</v>
      </c>
      <c r="M19">
        <f t="shared" si="2"/>
        <v>28.833611861245718</v>
      </c>
      <c r="N19">
        <f t="shared" si="3"/>
        <v>165.87799999999999</v>
      </c>
      <c r="O19">
        <f t="shared" si="4"/>
        <v>47.414231974421689</v>
      </c>
      <c r="P19">
        <f t="shared" si="5"/>
        <v>4.7328874930037816</v>
      </c>
      <c r="Q19">
        <f t="shared" si="6"/>
        <v>16.557937962340198</v>
      </c>
      <c r="R19">
        <f t="shared" si="7"/>
        <v>0.42358199184743089</v>
      </c>
      <c r="S19">
        <f t="shared" si="8"/>
        <v>2.9320765211490429</v>
      </c>
      <c r="T19">
        <f t="shared" si="9"/>
        <v>0.39228762740864015</v>
      </c>
      <c r="U19">
        <f t="shared" si="10"/>
        <v>0.2477984946993648</v>
      </c>
      <c r="V19">
        <f t="shared" si="11"/>
        <v>321.52022438098027</v>
      </c>
      <c r="W19">
        <f t="shared" si="12"/>
        <v>30.780300210400647</v>
      </c>
      <c r="X19">
        <f t="shared" si="13"/>
        <v>29.995799999999999</v>
      </c>
      <c r="Y19">
        <f t="shared" si="14"/>
        <v>4.259422070140201</v>
      </c>
      <c r="Z19">
        <f t="shared" si="15"/>
        <v>71.191173897146882</v>
      </c>
      <c r="AA19">
        <f t="shared" si="16"/>
        <v>3.0606819857918133</v>
      </c>
      <c r="AB19">
        <f t="shared" si="17"/>
        <v>4.2992435975472461</v>
      </c>
      <c r="AC19">
        <f t="shared" si="18"/>
        <v>1.1987400843483877</v>
      </c>
      <c r="AD19">
        <f t="shared" si="19"/>
        <v>-215.66224277564362</v>
      </c>
      <c r="AE19">
        <f t="shared" si="20"/>
        <v>25.623813135067518</v>
      </c>
      <c r="AF19">
        <f t="shared" si="21"/>
        <v>1.9446345229892588</v>
      </c>
      <c r="AG19">
        <f t="shared" si="22"/>
        <v>133.4264292633934</v>
      </c>
      <c r="AH19">
        <v>0</v>
      </c>
      <c r="AI19">
        <v>0</v>
      </c>
      <c r="AJ19">
        <f t="shared" si="23"/>
        <v>1</v>
      </c>
      <c r="AK19">
        <f t="shared" si="24"/>
        <v>0</v>
      </c>
      <c r="AL19">
        <f t="shared" si="25"/>
        <v>52392.578823890937</v>
      </c>
      <c r="AM19" t="s">
        <v>365</v>
      </c>
      <c r="AN19">
        <v>10238.9</v>
      </c>
      <c r="AO19">
        <v>302.21199999999999</v>
      </c>
      <c r="AP19">
        <v>4052.3</v>
      </c>
      <c r="AQ19">
        <f t="shared" si="26"/>
        <v>0.92542210596451402</v>
      </c>
      <c r="AR19">
        <v>-0.32343011824092399</v>
      </c>
      <c r="AS19" t="s">
        <v>382</v>
      </c>
      <c r="AT19">
        <v>10334.5</v>
      </c>
      <c r="AU19">
        <v>633.71576000000005</v>
      </c>
      <c r="AV19">
        <v>827.44100000000003</v>
      </c>
      <c r="AW19">
        <f t="shared" si="27"/>
        <v>0.23412574431288757</v>
      </c>
      <c r="AX19">
        <v>0.5</v>
      </c>
      <c r="AY19">
        <f t="shared" si="28"/>
        <v>1681.2552001973991</v>
      </c>
      <c r="AZ19">
        <f t="shared" si="29"/>
        <v>28.833611861245718</v>
      </c>
      <c r="BA19">
        <f t="shared" si="30"/>
        <v>196.81256256306443</v>
      </c>
      <c r="BB19">
        <f t="shared" si="31"/>
        <v>1.7342424859749586E-2</v>
      </c>
      <c r="BC19">
        <f t="shared" si="32"/>
        <v>3.8973884542825412</v>
      </c>
      <c r="BD19">
        <f t="shared" si="33"/>
        <v>234.15324619232214</v>
      </c>
      <c r="BE19" t="s">
        <v>383</v>
      </c>
      <c r="BF19">
        <v>508.65</v>
      </c>
      <c r="BG19">
        <f t="shared" si="34"/>
        <v>508.65</v>
      </c>
      <c r="BH19">
        <f t="shared" si="35"/>
        <v>0.3852733910937457</v>
      </c>
      <c r="BI19">
        <f t="shared" si="36"/>
        <v>0.60768729355596596</v>
      </c>
      <c r="BJ19">
        <f t="shared" si="37"/>
        <v>0.91003880180040364</v>
      </c>
      <c r="BK19">
        <f t="shared" si="38"/>
        <v>0.36883957283394475</v>
      </c>
      <c r="BL19">
        <f t="shared" si="39"/>
        <v>0.85994222002257015</v>
      </c>
      <c r="BM19">
        <f t="shared" si="40"/>
        <v>0.48775833169628297</v>
      </c>
      <c r="BN19">
        <f t="shared" si="41"/>
        <v>0.51224166830371698</v>
      </c>
      <c r="BO19">
        <f t="shared" si="42"/>
        <v>2000.07</v>
      </c>
      <c r="BP19">
        <f t="shared" si="43"/>
        <v>1681.2552001973991</v>
      </c>
      <c r="BQ19">
        <f t="shared" si="44"/>
        <v>0.84059817916242885</v>
      </c>
      <c r="BR19">
        <f t="shared" si="45"/>
        <v>0.16075448578348772</v>
      </c>
      <c r="BS19">
        <v>6</v>
      </c>
      <c r="BT19">
        <v>0.5</v>
      </c>
      <c r="BU19" t="s">
        <v>368</v>
      </c>
      <c r="BV19">
        <v>2</v>
      </c>
      <c r="BW19">
        <v>1628175039.5999999</v>
      </c>
      <c r="BX19">
        <v>165.87799999999999</v>
      </c>
      <c r="BY19">
        <v>201.44422607131301</v>
      </c>
      <c r="BZ19">
        <v>30.662018881451299</v>
      </c>
      <c r="CA19">
        <v>24.974799999999998</v>
      </c>
      <c r="CB19">
        <v>166.929</v>
      </c>
      <c r="CC19">
        <v>29.983699999999999</v>
      </c>
      <c r="CD19">
        <v>500.10599999999999</v>
      </c>
      <c r="CE19">
        <v>99.720299999999995</v>
      </c>
      <c r="CF19">
        <v>9.9675899999999998E-2</v>
      </c>
      <c r="CG19">
        <v>30.157900000000001</v>
      </c>
      <c r="CH19">
        <v>29.995799999999999</v>
      </c>
      <c r="CI19">
        <v>999.9</v>
      </c>
      <c r="CJ19">
        <v>0</v>
      </c>
      <c r="CK19">
        <v>0</v>
      </c>
      <c r="CL19">
        <v>10042.5</v>
      </c>
      <c r="CM19">
        <v>0</v>
      </c>
      <c r="CN19">
        <v>1223.6600000000001</v>
      </c>
      <c r="CO19">
        <v>-34.142899999999997</v>
      </c>
      <c r="CP19">
        <v>171.072</v>
      </c>
      <c r="CQ19">
        <v>205.14500000000001</v>
      </c>
      <c r="CR19">
        <v>5.3844599999999998</v>
      </c>
      <c r="CS19">
        <v>200.02099999999999</v>
      </c>
      <c r="CT19">
        <v>24.974799999999998</v>
      </c>
      <c r="CU19">
        <v>3.0274399999999999</v>
      </c>
      <c r="CV19">
        <v>2.4904999999999999</v>
      </c>
      <c r="CW19">
        <v>24.179600000000001</v>
      </c>
      <c r="CX19">
        <v>20.964500000000001</v>
      </c>
      <c r="CY19">
        <v>2000.07</v>
      </c>
      <c r="CZ19">
        <v>0.98000900000000002</v>
      </c>
      <c r="DA19">
        <v>1.99913E-2</v>
      </c>
      <c r="DB19">
        <v>0</v>
      </c>
      <c r="DC19">
        <v>633.08600000000001</v>
      </c>
      <c r="DD19">
        <v>4.9996700000000001</v>
      </c>
      <c r="DE19">
        <v>12820.3</v>
      </c>
      <c r="DF19">
        <v>16734.599999999999</v>
      </c>
      <c r="DG19">
        <v>49.436999999999998</v>
      </c>
      <c r="DH19">
        <v>50.75</v>
      </c>
      <c r="DI19">
        <v>50.186999999999998</v>
      </c>
      <c r="DJ19">
        <v>50.186999999999998</v>
      </c>
      <c r="DK19">
        <v>50.811999999999998</v>
      </c>
      <c r="DL19">
        <v>1955.19</v>
      </c>
      <c r="DM19">
        <v>39.880000000000003</v>
      </c>
      <c r="DN19">
        <v>0</v>
      </c>
      <c r="DO19">
        <v>101.299999952316</v>
      </c>
      <c r="DP19">
        <v>0</v>
      </c>
      <c r="DQ19">
        <v>633.71576000000005</v>
      </c>
      <c r="DR19">
        <v>-4.3802307565963901</v>
      </c>
      <c r="DS19">
        <v>-67.784615328511094</v>
      </c>
      <c r="DT19">
        <v>12827.263999999999</v>
      </c>
      <c r="DU19">
        <v>15</v>
      </c>
      <c r="DV19">
        <v>1628175001.5999999</v>
      </c>
      <c r="DW19" t="s">
        <v>384</v>
      </c>
      <c r="DX19">
        <v>1628174997.5999999</v>
      </c>
      <c r="DY19">
        <v>1628175001.5999999</v>
      </c>
      <c r="DZ19">
        <v>4</v>
      </c>
      <c r="EA19">
        <v>1.7999999999999999E-2</v>
      </c>
      <c r="EB19">
        <v>-3.5000000000000003E-2</v>
      </c>
      <c r="EC19">
        <v>-1.018</v>
      </c>
      <c r="ED19">
        <v>0.376</v>
      </c>
      <c r="EE19">
        <v>200</v>
      </c>
      <c r="EF19">
        <v>25</v>
      </c>
      <c r="EG19">
        <v>0.09</v>
      </c>
      <c r="EH19">
        <v>0.02</v>
      </c>
      <c r="EI19">
        <v>27.3856520924632</v>
      </c>
      <c r="EJ19">
        <v>0.76957354713119297</v>
      </c>
      <c r="EK19">
        <v>0.148588884264579</v>
      </c>
      <c r="EL19">
        <v>1</v>
      </c>
      <c r="EM19">
        <v>0.37411596983434697</v>
      </c>
      <c r="EN19">
        <v>0.103089788619645</v>
      </c>
      <c r="EO19">
        <v>1.9326883394544098E-2</v>
      </c>
      <c r="EP19">
        <v>1</v>
      </c>
      <c r="EQ19">
        <v>2</v>
      </c>
      <c r="ER19">
        <v>2</v>
      </c>
      <c r="ES19" t="s">
        <v>370</v>
      </c>
      <c r="ET19">
        <v>2.9208699999999999</v>
      </c>
      <c r="EU19">
        <v>2.78654</v>
      </c>
      <c r="EV19">
        <v>4.2726899999999998E-2</v>
      </c>
      <c r="EW19">
        <v>5.0535799999999999E-2</v>
      </c>
      <c r="EX19">
        <v>0.135772</v>
      </c>
      <c r="EY19">
        <v>0.11980300000000001</v>
      </c>
      <c r="EZ19">
        <v>23215.5</v>
      </c>
      <c r="FA19">
        <v>19948.900000000001</v>
      </c>
      <c r="FB19">
        <v>23955.9</v>
      </c>
      <c r="FC19">
        <v>20619.2</v>
      </c>
      <c r="FD19">
        <v>30411.5</v>
      </c>
      <c r="FE19">
        <v>25977.3</v>
      </c>
      <c r="FF19">
        <v>39008.800000000003</v>
      </c>
      <c r="FG19">
        <v>32809.300000000003</v>
      </c>
      <c r="FH19">
        <v>2.0212500000000002</v>
      </c>
      <c r="FI19">
        <v>1.8923300000000001</v>
      </c>
      <c r="FJ19">
        <v>9.6015600000000006E-2</v>
      </c>
      <c r="FK19">
        <v>0</v>
      </c>
      <c r="FL19">
        <v>28.4312</v>
      </c>
      <c r="FM19">
        <v>999.9</v>
      </c>
      <c r="FN19">
        <v>53.968000000000004</v>
      </c>
      <c r="FO19">
        <v>34.915999999999997</v>
      </c>
      <c r="FP19">
        <v>30.426100000000002</v>
      </c>
      <c r="FQ19">
        <v>60.362699999999997</v>
      </c>
      <c r="FR19">
        <v>34.042499999999997</v>
      </c>
      <c r="FS19">
        <v>1</v>
      </c>
      <c r="FT19">
        <v>0.41142800000000002</v>
      </c>
      <c r="FU19">
        <v>2.1457999999999999</v>
      </c>
      <c r="FV19">
        <v>20.404199999999999</v>
      </c>
      <c r="FW19">
        <v>5.2478400000000001</v>
      </c>
      <c r="FX19">
        <v>11.997999999999999</v>
      </c>
      <c r="FY19">
        <v>4.9635499999999997</v>
      </c>
      <c r="FZ19">
        <v>3.3010000000000002</v>
      </c>
      <c r="GA19">
        <v>9999</v>
      </c>
      <c r="GB19">
        <v>9999</v>
      </c>
      <c r="GC19">
        <v>9999</v>
      </c>
      <c r="GD19">
        <v>999.9</v>
      </c>
      <c r="GE19">
        <v>1.8711899999999999</v>
      </c>
      <c r="GF19">
        <v>1.8763700000000001</v>
      </c>
      <c r="GG19">
        <v>1.87656</v>
      </c>
      <c r="GH19">
        <v>1.8752899999999999</v>
      </c>
      <c r="GI19">
        <v>1.87775</v>
      </c>
      <c r="GJ19">
        <v>1.87347</v>
      </c>
      <c r="GK19">
        <v>1.87117</v>
      </c>
      <c r="GL19">
        <v>1.87866</v>
      </c>
      <c r="GM19">
        <v>5</v>
      </c>
      <c r="GN19">
        <v>0</v>
      </c>
      <c r="GO19">
        <v>0</v>
      </c>
      <c r="GP19">
        <v>0</v>
      </c>
      <c r="GQ19" t="s">
        <v>371</v>
      </c>
      <c r="GR19" t="s">
        <v>372</v>
      </c>
      <c r="GS19" t="s">
        <v>373</v>
      </c>
      <c r="GT19" t="s">
        <v>373</v>
      </c>
      <c r="GU19" t="s">
        <v>373</v>
      </c>
      <c r="GV19" t="s">
        <v>373</v>
      </c>
      <c r="GW19">
        <v>0</v>
      </c>
      <c r="GX19">
        <v>100</v>
      </c>
      <c r="GY19">
        <v>100</v>
      </c>
      <c r="GZ19">
        <v>-1.0509999999999999</v>
      </c>
      <c r="HA19">
        <v>0.37559999999999999</v>
      </c>
      <c r="HB19">
        <v>-1.230417448486</v>
      </c>
      <c r="HC19">
        <v>1.17587188380478E-3</v>
      </c>
      <c r="HD19">
        <v>-6.2601144054332803E-7</v>
      </c>
      <c r="HE19">
        <v>2.41796582943236E-10</v>
      </c>
      <c r="HF19">
        <v>0.37560499999999702</v>
      </c>
      <c r="HG19">
        <v>0</v>
      </c>
      <c r="HH19">
        <v>0</v>
      </c>
      <c r="HI19">
        <v>0</v>
      </c>
      <c r="HJ19">
        <v>2</v>
      </c>
      <c r="HK19">
        <v>2154</v>
      </c>
      <c r="HL19">
        <v>1</v>
      </c>
      <c r="HM19">
        <v>23</v>
      </c>
      <c r="HN19">
        <v>0.7</v>
      </c>
      <c r="HO19">
        <v>0.6</v>
      </c>
      <c r="HP19">
        <v>18</v>
      </c>
      <c r="HQ19">
        <v>506.58300000000003</v>
      </c>
      <c r="HR19">
        <v>488.42899999999997</v>
      </c>
      <c r="HS19">
        <v>26.9999</v>
      </c>
      <c r="HT19">
        <v>32.522300000000001</v>
      </c>
      <c r="HU19">
        <v>30.000699999999998</v>
      </c>
      <c r="HV19">
        <v>32.241999999999997</v>
      </c>
      <c r="HW19">
        <v>32.185699999999997</v>
      </c>
      <c r="HX19">
        <v>11.6648</v>
      </c>
      <c r="HY19">
        <v>19.014600000000002</v>
      </c>
      <c r="HZ19">
        <v>38.052900000000001</v>
      </c>
      <c r="IA19">
        <v>27</v>
      </c>
      <c r="IB19">
        <v>200</v>
      </c>
      <c r="IC19">
        <v>24.851900000000001</v>
      </c>
      <c r="ID19">
        <v>98.488200000000006</v>
      </c>
      <c r="IE19">
        <v>93.8827</v>
      </c>
    </row>
    <row r="20" spans="1:239" x14ac:dyDescent="0.3">
      <c r="A20">
        <v>4</v>
      </c>
      <c r="B20">
        <v>1628175130.0999999</v>
      </c>
      <c r="C20">
        <v>372.5</v>
      </c>
      <c r="D20" t="s">
        <v>385</v>
      </c>
      <c r="E20" t="s">
        <v>386</v>
      </c>
      <c r="F20">
        <v>0</v>
      </c>
      <c r="G20" t="s">
        <v>362</v>
      </c>
      <c r="H20" t="s">
        <v>363</v>
      </c>
      <c r="I20" t="s">
        <v>364</v>
      </c>
      <c r="J20">
        <v>1628175130.0999999</v>
      </c>
      <c r="K20">
        <f t="shared" si="0"/>
        <v>5.2621937799017587E-3</v>
      </c>
      <c r="L20">
        <f t="shared" si="1"/>
        <v>5.2621937799017591</v>
      </c>
      <c r="M20">
        <f t="shared" si="2"/>
        <v>23.423702178137727</v>
      </c>
      <c r="N20">
        <f t="shared" si="3"/>
        <v>122.354</v>
      </c>
      <c r="O20">
        <f t="shared" si="4"/>
        <v>31.267060492309678</v>
      </c>
      <c r="P20">
        <f t="shared" si="5"/>
        <v>3.1212616410556842</v>
      </c>
      <c r="Q20">
        <f t="shared" si="6"/>
        <v>12.214094987396003</v>
      </c>
      <c r="R20">
        <f t="shared" si="7"/>
        <v>0.4489577961556529</v>
      </c>
      <c r="S20">
        <f t="shared" si="8"/>
        <v>2.9236394608771734</v>
      </c>
      <c r="T20">
        <f t="shared" si="9"/>
        <v>0.41387495360896309</v>
      </c>
      <c r="U20">
        <f t="shared" si="10"/>
        <v>0.26159506732156973</v>
      </c>
      <c r="V20">
        <f t="shared" si="11"/>
        <v>321.50165138109872</v>
      </c>
      <c r="W20">
        <f t="shared" si="12"/>
        <v>30.626894635846291</v>
      </c>
      <c r="X20">
        <f t="shared" si="13"/>
        <v>29.906300000000002</v>
      </c>
      <c r="Y20">
        <f t="shared" si="14"/>
        <v>4.2375735189233277</v>
      </c>
      <c r="Z20">
        <f t="shared" si="15"/>
        <v>70.350668576065161</v>
      </c>
      <c r="AA20">
        <f t="shared" si="16"/>
        <v>3.0144448277473126</v>
      </c>
      <c r="AB20">
        <f t="shared" si="17"/>
        <v>4.2848844065895522</v>
      </c>
      <c r="AC20">
        <f t="shared" si="18"/>
        <v>1.2231286911760151</v>
      </c>
      <c r="AD20">
        <f t="shared" si="19"/>
        <v>-232.06274569366755</v>
      </c>
      <c r="AE20">
        <f t="shared" si="20"/>
        <v>30.467801143842355</v>
      </c>
      <c r="AF20">
        <f t="shared" si="21"/>
        <v>2.3172298784535723</v>
      </c>
      <c r="AG20">
        <f t="shared" si="22"/>
        <v>122.22393670972711</v>
      </c>
      <c r="AH20">
        <v>0</v>
      </c>
      <c r="AI20">
        <v>0</v>
      </c>
      <c r="AJ20">
        <f t="shared" si="23"/>
        <v>1</v>
      </c>
      <c r="AK20">
        <f t="shared" si="24"/>
        <v>0</v>
      </c>
      <c r="AL20">
        <f t="shared" si="25"/>
        <v>52161.634761796711</v>
      </c>
      <c r="AM20" t="s">
        <v>365</v>
      </c>
      <c r="AN20">
        <v>10238.9</v>
      </c>
      <c r="AO20">
        <v>302.21199999999999</v>
      </c>
      <c r="AP20">
        <v>4052.3</v>
      </c>
      <c r="AQ20">
        <f t="shared" si="26"/>
        <v>0.92542210596451402</v>
      </c>
      <c r="AR20">
        <v>-0.32343011824092399</v>
      </c>
      <c r="AS20" t="s">
        <v>387</v>
      </c>
      <c r="AT20">
        <v>10335.5</v>
      </c>
      <c r="AU20">
        <v>638.40449999999998</v>
      </c>
      <c r="AV20">
        <v>791.48400000000004</v>
      </c>
      <c r="AW20">
        <f t="shared" si="27"/>
        <v>0.19340820534590719</v>
      </c>
      <c r="AX20">
        <v>0.5</v>
      </c>
      <c r="AY20">
        <f t="shared" si="28"/>
        <v>1681.1547001974604</v>
      </c>
      <c r="AZ20">
        <f t="shared" si="29"/>
        <v>23.423702178137727</v>
      </c>
      <c r="BA20">
        <f t="shared" si="30"/>
        <v>162.57455673701372</v>
      </c>
      <c r="BB20">
        <f t="shared" si="31"/>
        <v>1.4125489042495273E-2</v>
      </c>
      <c r="BC20">
        <f t="shared" si="32"/>
        <v>4.119876080880978</v>
      </c>
      <c r="BD20">
        <f t="shared" si="33"/>
        <v>231.18119043766802</v>
      </c>
      <c r="BE20" t="s">
        <v>388</v>
      </c>
      <c r="BF20">
        <v>514.94000000000005</v>
      </c>
      <c r="BG20">
        <f t="shared" si="34"/>
        <v>514.94000000000005</v>
      </c>
      <c r="BH20">
        <f t="shared" si="35"/>
        <v>0.34939935614617601</v>
      </c>
      <c r="BI20">
        <f t="shared" si="36"/>
        <v>0.5535448246933582</v>
      </c>
      <c r="BJ20">
        <f t="shared" si="37"/>
        <v>0.92182192369450666</v>
      </c>
      <c r="BK20">
        <f t="shared" si="38"/>
        <v>0.31287198122925497</v>
      </c>
      <c r="BL20">
        <f t="shared" si="39"/>
        <v>0.86953052835026812</v>
      </c>
      <c r="BM20">
        <f t="shared" si="40"/>
        <v>0.44649179638864994</v>
      </c>
      <c r="BN20">
        <f t="shared" si="41"/>
        <v>0.55350820361135011</v>
      </c>
      <c r="BO20">
        <f t="shared" si="42"/>
        <v>1999.95</v>
      </c>
      <c r="BP20">
        <f t="shared" si="43"/>
        <v>1681.1547001974604</v>
      </c>
      <c r="BQ20">
        <f t="shared" si="44"/>
        <v>0.84059836505785668</v>
      </c>
      <c r="BR20">
        <f t="shared" si="45"/>
        <v>0.16075484456166339</v>
      </c>
      <c r="BS20">
        <v>6</v>
      </c>
      <c r="BT20">
        <v>0.5</v>
      </c>
      <c r="BU20" t="s">
        <v>368</v>
      </c>
      <c r="BV20">
        <v>2</v>
      </c>
      <c r="BW20">
        <v>1628175130.0999999</v>
      </c>
      <c r="BX20">
        <v>122.354</v>
      </c>
      <c r="BY20">
        <v>151.225535556327</v>
      </c>
      <c r="BZ20">
        <v>30.197029156462101</v>
      </c>
      <c r="CA20">
        <v>24.075099999999999</v>
      </c>
      <c r="CB20">
        <v>123.247</v>
      </c>
      <c r="CC20">
        <v>29.694199999999999</v>
      </c>
      <c r="CD20">
        <v>500.16500000000002</v>
      </c>
      <c r="CE20">
        <v>99.725800000000007</v>
      </c>
      <c r="CF20">
        <v>0.100074</v>
      </c>
      <c r="CG20">
        <v>30.099599999999999</v>
      </c>
      <c r="CH20">
        <v>29.906300000000002</v>
      </c>
      <c r="CI20">
        <v>999.9</v>
      </c>
      <c r="CJ20">
        <v>0</v>
      </c>
      <c r="CK20">
        <v>0</v>
      </c>
      <c r="CL20">
        <v>9993.75</v>
      </c>
      <c r="CM20">
        <v>0</v>
      </c>
      <c r="CN20">
        <v>1229.97</v>
      </c>
      <c r="CO20">
        <v>-27.857800000000001</v>
      </c>
      <c r="CP20">
        <v>125.94</v>
      </c>
      <c r="CQ20">
        <v>153.71100000000001</v>
      </c>
      <c r="CR20">
        <v>5.9946999999999999</v>
      </c>
      <c r="CS20">
        <v>150.011</v>
      </c>
      <c r="CT20">
        <v>24.075099999999999</v>
      </c>
      <c r="CU20">
        <v>2.9987300000000001</v>
      </c>
      <c r="CV20">
        <v>2.4009100000000001</v>
      </c>
      <c r="CW20">
        <v>24.020900000000001</v>
      </c>
      <c r="CX20">
        <v>20.369900000000001</v>
      </c>
      <c r="CY20">
        <v>1999.95</v>
      </c>
      <c r="CZ20">
        <v>0.98000600000000004</v>
      </c>
      <c r="DA20">
        <v>1.99942E-2</v>
      </c>
      <c r="DB20">
        <v>0</v>
      </c>
      <c r="DC20">
        <v>638.13300000000004</v>
      </c>
      <c r="DD20">
        <v>4.9996700000000001</v>
      </c>
      <c r="DE20">
        <v>12900.7</v>
      </c>
      <c r="DF20">
        <v>16733.7</v>
      </c>
      <c r="DG20">
        <v>49.25</v>
      </c>
      <c r="DH20">
        <v>50.625</v>
      </c>
      <c r="DI20">
        <v>49.936999999999998</v>
      </c>
      <c r="DJ20">
        <v>50.061999999999998</v>
      </c>
      <c r="DK20">
        <v>50.686999999999998</v>
      </c>
      <c r="DL20">
        <v>1955.06</v>
      </c>
      <c r="DM20">
        <v>39.89</v>
      </c>
      <c r="DN20">
        <v>0</v>
      </c>
      <c r="DO20">
        <v>89.799999952316298</v>
      </c>
      <c r="DP20">
        <v>0</v>
      </c>
      <c r="DQ20">
        <v>638.40449999999998</v>
      </c>
      <c r="DR20">
        <v>-1.21644443434085</v>
      </c>
      <c r="DS20">
        <v>-40.064957240837401</v>
      </c>
      <c r="DT20">
        <v>12906.057692307701</v>
      </c>
      <c r="DU20">
        <v>15</v>
      </c>
      <c r="DV20">
        <v>1628175162.0999999</v>
      </c>
      <c r="DW20" t="s">
        <v>389</v>
      </c>
      <c r="DX20">
        <v>1628175156.0999999</v>
      </c>
      <c r="DY20">
        <v>1628175162.0999999</v>
      </c>
      <c r="DZ20">
        <v>5</v>
      </c>
      <c r="EA20">
        <v>0.17399999999999999</v>
      </c>
      <c r="EB20">
        <v>-3.6999999999999998E-2</v>
      </c>
      <c r="EC20">
        <v>-0.89300000000000002</v>
      </c>
      <c r="ED20">
        <v>0.33800000000000002</v>
      </c>
      <c r="EE20">
        <v>150</v>
      </c>
      <c r="EF20">
        <v>24</v>
      </c>
      <c r="EG20">
        <v>0.08</v>
      </c>
      <c r="EH20">
        <v>0.01</v>
      </c>
      <c r="EI20">
        <v>22.449746092413498</v>
      </c>
      <c r="EJ20">
        <v>0.50317386341910597</v>
      </c>
      <c r="EK20">
        <v>7.5626597084470601E-2</v>
      </c>
      <c r="EL20">
        <v>1</v>
      </c>
      <c r="EM20">
        <v>0.43192794033262999</v>
      </c>
      <c r="EN20">
        <v>1.41918713320827E-2</v>
      </c>
      <c r="EO20">
        <v>2.48391963661642E-3</v>
      </c>
      <c r="EP20">
        <v>1</v>
      </c>
      <c r="EQ20">
        <v>2</v>
      </c>
      <c r="ER20">
        <v>2</v>
      </c>
      <c r="ES20" t="s">
        <v>370</v>
      </c>
      <c r="ET20">
        <v>2.9209000000000001</v>
      </c>
      <c r="EU20">
        <v>2.7865199999999999</v>
      </c>
      <c r="EV20">
        <v>3.2252999999999997E-2</v>
      </c>
      <c r="EW20">
        <v>3.8969499999999997E-2</v>
      </c>
      <c r="EX20">
        <v>0.13483700000000001</v>
      </c>
      <c r="EY20">
        <v>0.116789</v>
      </c>
      <c r="EZ20">
        <v>23462.9</v>
      </c>
      <c r="FA20">
        <v>20191.7</v>
      </c>
      <c r="FB20">
        <v>23950</v>
      </c>
      <c r="FC20">
        <v>20619.599999999999</v>
      </c>
      <c r="FD20">
        <v>30438.400000000001</v>
      </c>
      <c r="FE20">
        <v>26068.1</v>
      </c>
      <c r="FF20">
        <v>39000.1</v>
      </c>
      <c r="FG20">
        <v>32811.199999999997</v>
      </c>
      <c r="FH20">
        <v>2.0203500000000001</v>
      </c>
      <c r="FI20">
        <v>1.8877299999999999</v>
      </c>
      <c r="FJ20">
        <v>9.3188099999999996E-2</v>
      </c>
      <c r="FK20">
        <v>0</v>
      </c>
      <c r="FL20">
        <v>28.387699999999999</v>
      </c>
      <c r="FM20">
        <v>999.9</v>
      </c>
      <c r="FN20">
        <v>53.009</v>
      </c>
      <c r="FO20">
        <v>35.106999999999999</v>
      </c>
      <c r="FP20">
        <v>30.201899999999998</v>
      </c>
      <c r="FQ20">
        <v>60.262700000000002</v>
      </c>
      <c r="FR20">
        <v>33.189100000000003</v>
      </c>
      <c r="FS20">
        <v>1</v>
      </c>
      <c r="FT20">
        <v>0.421377</v>
      </c>
      <c r="FU20">
        <v>2.11408</v>
      </c>
      <c r="FV20">
        <v>20.4041</v>
      </c>
      <c r="FW20">
        <v>5.2472399999999997</v>
      </c>
      <c r="FX20">
        <v>11.997999999999999</v>
      </c>
      <c r="FY20">
        <v>4.9637500000000001</v>
      </c>
      <c r="FZ20">
        <v>3.3010000000000002</v>
      </c>
      <c r="GA20">
        <v>9999</v>
      </c>
      <c r="GB20">
        <v>9999</v>
      </c>
      <c r="GC20">
        <v>9999</v>
      </c>
      <c r="GD20">
        <v>999.9</v>
      </c>
      <c r="GE20">
        <v>1.8711899999999999</v>
      </c>
      <c r="GF20">
        <v>1.87639</v>
      </c>
      <c r="GG20">
        <v>1.8765799999999999</v>
      </c>
      <c r="GH20">
        <v>1.8752899999999999</v>
      </c>
      <c r="GI20">
        <v>1.87775</v>
      </c>
      <c r="GJ20">
        <v>1.87347</v>
      </c>
      <c r="GK20">
        <v>1.8711599999999999</v>
      </c>
      <c r="GL20">
        <v>1.8786499999999999</v>
      </c>
      <c r="GM20">
        <v>5</v>
      </c>
      <c r="GN20">
        <v>0</v>
      </c>
      <c r="GO20">
        <v>0</v>
      </c>
      <c r="GP20">
        <v>0</v>
      </c>
      <c r="GQ20" t="s">
        <v>371</v>
      </c>
      <c r="GR20" t="s">
        <v>372</v>
      </c>
      <c r="GS20" t="s">
        <v>373</v>
      </c>
      <c r="GT20" t="s">
        <v>373</v>
      </c>
      <c r="GU20" t="s">
        <v>373</v>
      </c>
      <c r="GV20" t="s">
        <v>373</v>
      </c>
      <c r="GW20">
        <v>0</v>
      </c>
      <c r="GX20">
        <v>100</v>
      </c>
      <c r="GY20">
        <v>100</v>
      </c>
      <c r="GZ20">
        <v>-0.89300000000000002</v>
      </c>
      <c r="HA20">
        <v>0.33800000000000002</v>
      </c>
      <c r="HB20">
        <v>-1.230417448486</v>
      </c>
      <c r="HC20">
        <v>1.17587188380478E-3</v>
      </c>
      <c r="HD20">
        <v>-6.2601144054332803E-7</v>
      </c>
      <c r="HE20">
        <v>2.41796582943236E-10</v>
      </c>
      <c r="HF20">
        <v>0.37560499999999702</v>
      </c>
      <c r="HG20">
        <v>0</v>
      </c>
      <c r="HH20">
        <v>0</v>
      </c>
      <c r="HI20">
        <v>0</v>
      </c>
      <c r="HJ20">
        <v>2</v>
      </c>
      <c r="HK20">
        <v>2154</v>
      </c>
      <c r="HL20">
        <v>1</v>
      </c>
      <c r="HM20">
        <v>23</v>
      </c>
      <c r="HN20">
        <v>2.2000000000000002</v>
      </c>
      <c r="HO20">
        <v>2.1</v>
      </c>
      <c r="HP20">
        <v>18</v>
      </c>
      <c r="HQ20">
        <v>507.096</v>
      </c>
      <c r="HR20">
        <v>486.44099999999997</v>
      </c>
      <c r="HS20">
        <v>27.0001</v>
      </c>
      <c r="HT20">
        <v>32.645899999999997</v>
      </c>
      <c r="HU20">
        <v>30.000599999999999</v>
      </c>
      <c r="HV20">
        <v>32.3797</v>
      </c>
      <c r="HW20">
        <v>32.327399999999997</v>
      </c>
      <c r="HX20">
        <v>9.4859799999999996</v>
      </c>
      <c r="HY20">
        <v>21.099</v>
      </c>
      <c r="HZ20">
        <v>37.311399999999999</v>
      </c>
      <c r="IA20">
        <v>27</v>
      </c>
      <c r="IB20">
        <v>150</v>
      </c>
      <c r="IC20">
        <v>24.0916</v>
      </c>
      <c r="ID20">
        <v>98.465299999999999</v>
      </c>
      <c r="IE20">
        <v>93.886700000000005</v>
      </c>
    </row>
    <row r="21" spans="1:239" x14ac:dyDescent="0.3">
      <c r="A21">
        <v>5</v>
      </c>
      <c r="B21">
        <v>1628175253.0999999</v>
      </c>
      <c r="C21">
        <v>495.5</v>
      </c>
      <c r="D21" t="s">
        <v>390</v>
      </c>
      <c r="E21" t="s">
        <v>391</v>
      </c>
      <c r="F21">
        <v>0</v>
      </c>
      <c r="G21" t="s">
        <v>362</v>
      </c>
      <c r="H21" t="s">
        <v>363</v>
      </c>
      <c r="I21" t="s">
        <v>364</v>
      </c>
      <c r="J21">
        <v>1628175253.0999999</v>
      </c>
      <c r="K21">
        <f t="shared" si="0"/>
        <v>5.5058867719389292E-3</v>
      </c>
      <c r="L21">
        <f t="shared" si="1"/>
        <v>5.5058867719389291</v>
      </c>
      <c r="M21">
        <f t="shared" si="2"/>
        <v>15.304236806852177</v>
      </c>
      <c r="N21">
        <f t="shared" si="3"/>
        <v>80.921899999999994</v>
      </c>
      <c r="O21">
        <f t="shared" si="4"/>
        <v>24.322079364147246</v>
      </c>
      <c r="P21">
        <f t="shared" si="5"/>
        <v>2.4281232377621511</v>
      </c>
      <c r="Q21">
        <f t="shared" si="6"/>
        <v>8.0785998142701985</v>
      </c>
      <c r="R21">
        <f t="shared" si="7"/>
        <v>0.47468230035635106</v>
      </c>
      <c r="S21">
        <f t="shared" si="8"/>
        <v>2.9224294552358896</v>
      </c>
      <c r="T21">
        <f t="shared" si="9"/>
        <v>0.43563629698637912</v>
      </c>
      <c r="U21">
        <f t="shared" si="10"/>
        <v>0.27551266679947622</v>
      </c>
      <c r="V21">
        <f t="shared" si="11"/>
        <v>321.49367138110824</v>
      </c>
      <c r="W21">
        <f t="shared" si="12"/>
        <v>30.576562843912033</v>
      </c>
      <c r="X21">
        <f t="shared" si="13"/>
        <v>29.9129</v>
      </c>
      <c r="Y21">
        <f t="shared" si="14"/>
        <v>4.2391813544389754</v>
      </c>
      <c r="Z21">
        <f t="shared" si="15"/>
        <v>70.505714675163674</v>
      </c>
      <c r="AA21">
        <f t="shared" si="16"/>
        <v>3.0233259729908166</v>
      </c>
      <c r="AB21">
        <f t="shared" si="17"/>
        <v>4.2880580487978692</v>
      </c>
      <c r="AC21">
        <f t="shared" si="18"/>
        <v>1.2158553814481587</v>
      </c>
      <c r="AD21">
        <f t="shared" si="19"/>
        <v>-242.80960664250676</v>
      </c>
      <c r="AE21">
        <f t="shared" si="20"/>
        <v>31.447781751419225</v>
      </c>
      <c r="AF21">
        <f t="shared" si="21"/>
        <v>2.3929836367062882</v>
      </c>
      <c r="AG21">
        <f t="shared" si="22"/>
        <v>112.52483012672698</v>
      </c>
      <c r="AH21">
        <v>0</v>
      </c>
      <c r="AI21">
        <v>0</v>
      </c>
      <c r="AJ21">
        <f t="shared" si="23"/>
        <v>1</v>
      </c>
      <c r="AK21">
        <f t="shared" si="24"/>
        <v>0</v>
      </c>
      <c r="AL21">
        <f t="shared" si="25"/>
        <v>52124.996645871179</v>
      </c>
      <c r="AM21" t="s">
        <v>365</v>
      </c>
      <c r="AN21">
        <v>10238.9</v>
      </c>
      <c r="AO21">
        <v>302.21199999999999</v>
      </c>
      <c r="AP21">
        <v>4052.3</v>
      </c>
      <c r="AQ21">
        <f t="shared" si="26"/>
        <v>0.92542210596451402</v>
      </c>
      <c r="AR21">
        <v>-0.32343011824092399</v>
      </c>
      <c r="AS21" t="s">
        <v>392</v>
      </c>
      <c r="AT21">
        <v>10336.700000000001</v>
      </c>
      <c r="AU21">
        <v>647.43438461538506</v>
      </c>
      <c r="AV21">
        <v>755.71699999999998</v>
      </c>
      <c r="AW21">
        <f t="shared" si="27"/>
        <v>0.14328460969465417</v>
      </c>
      <c r="AX21">
        <v>0.5</v>
      </c>
      <c r="AY21">
        <f t="shared" si="28"/>
        <v>1681.1127001974655</v>
      </c>
      <c r="AZ21">
        <f t="shared" si="29"/>
        <v>15.304236806852177</v>
      </c>
      <c r="BA21">
        <f t="shared" si="30"/>
        <v>120.43878855026001</v>
      </c>
      <c r="BB21">
        <f t="shared" si="31"/>
        <v>9.2960257353700664E-3</v>
      </c>
      <c r="BC21">
        <f t="shared" si="32"/>
        <v>4.3621924609344509</v>
      </c>
      <c r="BD21">
        <f t="shared" si="33"/>
        <v>228.02891899887038</v>
      </c>
      <c r="BE21" t="s">
        <v>393</v>
      </c>
      <c r="BF21">
        <v>523.01</v>
      </c>
      <c r="BG21">
        <f t="shared" si="34"/>
        <v>523.01</v>
      </c>
      <c r="BH21">
        <f t="shared" si="35"/>
        <v>0.30792876169253836</v>
      </c>
      <c r="BI21">
        <f t="shared" si="36"/>
        <v>0.46531739648835202</v>
      </c>
      <c r="BJ21">
        <f t="shared" si="37"/>
        <v>0.93406407521059476</v>
      </c>
      <c r="BK21">
        <f t="shared" si="38"/>
        <v>0.23876829447219972</v>
      </c>
      <c r="BL21">
        <f t="shared" si="39"/>
        <v>0.87906817120024916</v>
      </c>
      <c r="BM21">
        <f t="shared" si="40"/>
        <v>0.37589237970724526</v>
      </c>
      <c r="BN21">
        <f t="shared" si="41"/>
        <v>0.62410762029275468</v>
      </c>
      <c r="BO21">
        <f t="shared" si="42"/>
        <v>1999.9</v>
      </c>
      <c r="BP21">
        <f t="shared" si="43"/>
        <v>1681.1127001974655</v>
      </c>
      <c r="BQ21">
        <f t="shared" si="44"/>
        <v>0.84059838001773357</v>
      </c>
      <c r="BR21">
        <f t="shared" si="45"/>
        <v>0.16075487343422581</v>
      </c>
      <c r="BS21">
        <v>6</v>
      </c>
      <c r="BT21">
        <v>0.5</v>
      </c>
      <c r="BU21" t="s">
        <v>368</v>
      </c>
      <c r="BV21">
        <v>2</v>
      </c>
      <c r="BW21">
        <v>1628175253.0999999</v>
      </c>
      <c r="BX21">
        <v>80.921899999999994</v>
      </c>
      <c r="BY21">
        <v>99.817936727548201</v>
      </c>
      <c r="BZ21">
        <v>30.284119485855101</v>
      </c>
      <c r="CA21">
        <v>23.878399999999999</v>
      </c>
      <c r="CB21">
        <v>81.810900000000004</v>
      </c>
      <c r="CC21">
        <v>29.7547</v>
      </c>
      <c r="CD21">
        <v>500.09800000000001</v>
      </c>
      <c r="CE21">
        <v>99.731800000000007</v>
      </c>
      <c r="CF21">
        <v>0.100258</v>
      </c>
      <c r="CG21">
        <v>30.112500000000001</v>
      </c>
      <c r="CH21">
        <v>29.9129</v>
      </c>
      <c r="CI21">
        <v>999.9</v>
      </c>
      <c r="CJ21">
        <v>0</v>
      </c>
      <c r="CK21">
        <v>0</v>
      </c>
      <c r="CL21">
        <v>9986.25</v>
      </c>
      <c r="CM21">
        <v>0</v>
      </c>
      <c r="CN21">
        <v>1239.3499999999999</v>
      </c>
      <c r="CO21">
        <v>-19.140599999999999</v>
      </c>
      <c r="CP21">
        <v>83.354900000000001</v>
      </c>
      <c r="CQ21">
        <v>102.43300000000001</v>
      </c>
      <c r="CR21">
        <v>6.2147800000000002</v>
      </c>
      <c r="CS21">
        <v>99.987099999999998</v>
      </c>
      <c r="CT21">
        <v>23.878399999999999</v>
      </c>
      <c r="CU21">
        <v>3.0012500000000002</v>
      </c>
      <c r="CV21">
        <v>2.38144</v>
      </c>
      <c r="CW21">
        <v>24.034800000000001</v>
      </c>
      <c r="CX21">
        <v>20.238099999999999</v>
      </c>
      <c r="CY21">
        <v>1999.9</v>
      </c>
      <c r="CZ21">
        <v>0.98000299999999996</v>
      </c>
      <c r="DA21">
        <v>1.99972E-2</v>
      </c>
      <c r="DB21">
        <v>0</v>
      </c>
      <c r="DC21">
        <v>646.89099999999996</v>
      </c>
      <c r="DD21">
        <v>4.9996700000000001</v>
      </c>
      <c r="DE21">
        <v>13059.7</v>
      </c>
      <c r="DF21">
        <v>16733.2</v>
      </c>
      <c r="DG21">
        <v>49</v>
      </c>
      <c r="DH21">
        <v>50.375</v>
      </c>
      <c r="DI21">
        <v>49.686999999999998</v>
      </c>
      <c r="DJ21">
        <v>49.936999999999998</v>
      </c>
      <c r="DK21">
        <v>50.436999999999998</v>
      </c>
      <c r="DL21">
        <v>1955.01</v>
      </c>
      <c r="DM21">
        <v>39.89</v>
      </c>
      <c r="DN21">
        <v>0</v>
      </c>
      <c r="DO21">
        <v>122.39999985694899</v>
      </c>
      <c r="DP21">
        <v>0</v>
      </c>
      <c r="DQ21">
        <v>647.43438461538506</v>
      </c>
      <c r="DR21">
        <v>-4.4581880496610902</v>
      </c>
      <c r="DS21">
        <v>-59.6820512554904</v>
      </c>
      <c r="DT21">
        <v>13068.1961538462</v>
      </c>
      <c r="DU21">
        <v>15</v>
      </c>
      <c r="DV21">
        <v>1628175282.0999999</v>
      </c>
      <c r="DW21" t="s">
        <v>394</v>
      </c>
      <c r="DX21">
        <v>1628175274.0999999</v>
      </c>
      <c r="DY21">
        <v>1628175282.0999999</v>
      </c>
      <c r="DZ21">
        <v>6</v>
      </c>
      <c r="EA21">
        <v>5.5E-2</v>
      </c>
      <c r="EB21">
        <v>-0.01</v>
      </c>
      <c r="EC21">
        <v>-0.88900000000000001</v>
      </c>
      <c r="ED21">
        <v>0.32800000000000001</v>
      </c>
      <c r="EE21">
        <v>100</v>
      </c>
      <c r="EF21">
        <v>24</v>
      </c>
      <c r="EG21">
        <v>0.06</v>
      </c>
      <c r="EH21">
        <v>0.02</v>
      </c>
      <c r="EI21">
        <v>15.3714096566466</v>
      </c>
      <c r="EJ21">
        <v>0.456862408807999</v>
      </c>
      <c r="EK21">
        <v>7.5704900833805697E-2</v>
      </c>
      <c r="EL21">
        <v>1</v>
      </c>
      <c r="EM21">
        <v>0.44543671201792701</v>
      </c>
      <c r="EN21">
        <v>1.9208461488582702E-2</v>
      </c>
      <c r="EO21">
        <v>3.5034681788658202E-3</v>
      </c>
      <c r="EP21">
        <v>1</v>
      </c>
      <c r="EQ21">
        <v>2</v>
      </c>
      <c r="ER21">
        <v>2</v>
      </c>
      <c r="ES21" t="s">
        <v>370</v>
      </c>
      <c r="ET21">
        <v>2.9205800000000002</v>
      </c>
      <c r="EU21">
        <v>2.7866300000000002</v>
      </c>
      <c r="EV21">
        <v>2.17726E-2</v>
      </c>
      <c r="EW21">
        <v>2.6594599999999999E-2</v>
      </c>
      <c r="EX21">
        <v>0.13497999999999999</v>
      </c>
      <c r="EY21">
        <v>0.116091</v>
      </c>
      <c r="EZ21">
        <v>23709.200000000001</v>
      </c>
      <c r="FA21">
        <v>20448.400000000001</v>
      </c>
      <c r="FB21">
        <v>23943.1</v>
      </c>
      <c r="FC21">
        <v>20617.099999999999</v>
      </c>
      <c r="FD21">
        <v>30426.1</v>
      </c>
      <c r="FE21">
        <v>26087.7</v>
      </c>
      <c r="FF21">
        <v>38989.9</v>
      </c>
      <c r="FG21">
        <v>32809.699999999997</v>
      </c>
      <c r="FH21">
        <v>2.0188299999999999</v>
      </c>
      <c r="FI21">
        <v>1.88337</v>
      </c>
      <c r="FJ21">
        <v>9.0509699999999998E-2</v>
      </c>
      <c r="FK21">
        <v>0</v>
      </c>
      <c r="FL21">
        <v>28.437999999999999</v>
      </c>
      <c r="FM21">
        <v>999.9</v>
      </c>
      <c r="FN21">
        <v>51.807000000000002</v>
      </c>
      <c r="FO21">
        <v>35.329000000000001</v>
      </c>
      <c r="FP21">
        <v>29.880199999999999</v>
      </c>
      <c r="FQ21">
        <v>60.832700000000003</v>
      </c>
      <c r="FR21">
        <v>33.970399999999998</v>
      </c>
      <c r="FS21">
        <v>1</v>
      </c>
      <c r="FT21">
        <v>0.434533</v>
      </c>
      <c r="FU21">
        <v>2.1396600000000001</v>
      </c>
      <c r="FV21">
        <v>20.403600000000001</v>
      </c>
      <c r="FW21">
        <v>5.2466400000000002</v>
      </c>
      <c r="FX21">
        <v>11.997999999999999</v>
      </c>
      <c r="FY21">
        <v>4.9637000000000002</v>
      </c>
      <c r="FZ21">
        <v>3.3010000000000002</v>
      </c>
      <c r="GA21">
        <v>9999</v>
      </c>
      <c r="GB21">
        <v>9999</v>
      </c>
      <c r="GC21">
        <v>9999</v>
      </c>
      <c r="GD21">
        <v>999.9</v>
      </c>
      <c r="GE21">
        <v>1.8711899999999999</v>
      </c>
      <c r="GF21">
        <v>1.8763799999999999</v>
      </c>
      <c r="GG21">
        <v>1.87659</v>
      </c>
      <c r="GH21">
        <v>1.8752899999999999</v>
      </c>
      <c r="GI21">
        <v>1.87775</v>
      </c>
      <c r="GJ21">
        <v>1.87347</v>
      </c>
      <c r="GK21">
        <v>1.8711800000000001</v>
      </c>
      <c r="GL21">
        <v>1.87866</v>
      </c>
      <c r="GM21">
        <v>5</v>
      </c>
      <c r="GN21">
        <v>0</v>
      </c>
      <c r="GO21">
        <v>0</v>
      </c>
      <c r="GP21">
        <v>0</v>
      </c>
      <c r="GQ21" t="s">
        <v>371</v>
      </c>
      <c r="GR21" t="s">
        <v>372</v>
      </c>
      <c r="GS21" t="s">
        <v>373</v>
      </c>
      <c r="GT21" t="s">
        <v>373</v>
      </c>
      <c r="GU21" t="s">
        <v>373</v>
      </c>
      <c r="GV21" t="s">
        <v>373</v>
      </c>
      <c r="GW21">
        <v>0</v>
      </c>
      <c r="GX21">
        <v>100</v>
      </c>
      <c r="GY21">
        <v>100</v>
      </c>
      <c r="GZ21">
        <v>-0.88900000000000001</v>
      </c>
      <c r="HA21">
        <v>0.32800000000000001</v>
      </c>
      <c r="HB21">
        <v>-1.0565442484388801</v>
      </c>
      <c r="HC21">
        <v>1.17587188380478E-3</v>
      </c>
      <c r="HD21">
        <v>-6.2601144054332803E-7</v>
      </c>
      <c r="HE21">
        <v>2.41796582943236E-10</v>
      </c>
      <c r="HF21">
        <v>0.338444999999993</v>
      </c>
      <c r="HG21">
        <v>0</v>
      </c>
      <c r="HH21">
        <v>0</v>
      </c>
      <c r="HI21">
        <v>0</v>
      </c>
      <c r="HJ21">
        <v>2</v>
      </c>
      <c r="HK21">
        <v>2154</v>
      </c>
      <c r="HL21">
        <v>1</v>
      </c>
      <c r="HM21">
        <v>23</v>
      </c>
      <c r="HN21">
        <v>1.6</v>
      </c>
      <c r="HO21">
        <v>1.5</v>
      </c>
      <c r="HP21">
        <v>18</v>
      </c>
      <c r="HQ21">
        <v>507.52100000000002</v>
      </c>
      <c r="HR21">
        <v>484.92</v>
      </c>
      <c r="HS21">
        <v>27.000699999999998</v>
      </c>
      <c r="HT21">
        <v>32.802900000000001</v>
      </c>
      <c r="HU21">
        <v>30.000699999999998</v>
      </c>
      <c r="HV21">
        <v>32.556699999999999</v>
      </c>
      <c r="HW21">
        <v>32.506500000000003</v>
      </c>
      <c r="HX21">
        <v>7.3136400000000004</v>
      </c>
      <c r="HY21">
        <v>20.738299999999999</v>
      </c>
      <c r="HZ21">
        <v>36.770499999999998</v>
      </c>
      <c r="IA21">
        <v>27</v>
      </c>
      <c r="IB21">
        <v>100</v>
      </c>
      <c r="IC21">
        <v>23.895499999999998</v>
      </c>
      <c r="ID21">
        <v>98.438599999999994</v>
      </c>
      <c r="IE21">
        <v>93.879900000000006</v>
      </c>
    </row>
    <row r="22" spans="1:239" x14ac:dyDescent="0.3">
      <c r="A22">
        <v>6</v>
      </c>
      <c r="B22">
        <v>1628175425.5999999</v>
      </c>
      <c r="C22">
        <v>668</v>
      </c>
      <c r="D22" t="s">
        <v>395</v>
      </c>
      <c r="E22" t="s">
        <v>396</v>
      </c>
      <c r="F22">
        <v>0</v>
      </c>
      <c r="G22" t="s">
        <v>362</v>
      </c>
      <c r="H22" t="s">
        <v>363</v>
      </c>
      <c r="I22" t="s">
        <v>364</v>
      </c>
      <c r="J22">
        <v>1628175425.5999999</v>
      </c>
      <c r="K22">
        <f t="shared" si="0"/>
        <v>5.8746297768084033E-3</v>
      </c>
      <c r="L22">
        <f t="shared" si="1"/>
        <v>5.874629776808403</v>
      </c>
      <c r="M22">
        <f t="shared" si="2"/>
        <v>11.962774511512897</v>
      </c>
      <c r="N22">
        <f t="shared" si="3"/>
        <v>60.143900000000002</v>
      </c>
      <c r="O22">
        <f t="shared" si="4"/>
        <v>19.027863783018024</v>
      </c>
      <c r="P22">
        <f t="shared" si="5"/>
        <v>1.8996190191243449</v>
      </c>
      <c r="Q22">
        <f t="shared" si="6"/>
        <v>6.0043785065498998</v>
      </c>
      <c r="R22">
        <f t="shared" si="7"/>
        <v>0.51398412951411876</v>
      </c>
      <c r="S22">
        <f t="shared" si="8"/>
        <v>2.9256397766539322</v>
      </c>
      <c r="T22">
        <f t="shared" si="9"/>
        <v>0.46858115547799045</v>
      </c>
      <c r="U22">
        <f t="shared" si="10"/>
        <v>0.29660755350188633</v>
      </c>
      <c r="V22">
        <f t="shared" si="11"/>
        <v>321.51498683035612</v>
      </c>
      <c r="W22">
        <f t="shared" si="12"/>
        <v>30.540490078723035</v>
      </c>
      <c r="X22">
        <f t="shared" si="13"/>
        <v>29.974599999999999</v>
      </c>
      <c r="Y22">
        <f t="shared" si="14"/>
        <v>4.2542379173741507</v>
      </c>
      <c r="Z22">
        <f t="shared" si="15"/>
        <v>70.845623886299876</v>
      </c>
      <c r="AA22">
        <f t="shared" si="16"/>
        <v>3.0483956598563857</v>
      </c>
      <c r="AB22">
        <f t="shared" si="17"/>
        <v>4.302870795165493</v>
      </c>
      <c r="AC22">
        <f t="shared" si="18"/>
        <v>1.205842257517765</v>
      </c>
      <c r="AD22">
        <f t="shared" si="19"/>
        <v>-259.0711731572506</v>
      </c>
      <c r="AE22">
        <f t="shared" si="20"/>
        <v>31.229964144515492</v>
      </c>
      <c r="AF22">
        <f t="shared" si="21"/>
        <v>2.3752329583536751</v>
      </c>
      <c r="AG22">
        <f t="shared" si="22"/>
        <v>96.049010775974665</v>
      </c>
      <c r="AH22">
        <v>0</v>
      </c>
      <c r="AI22">
        <v>0</v>
      </c>
      <c r="AJ22">
        <f t="shared" si="23"/>
        <v>1</v>
      </c>
      <c r="AK22">
        <f t="shared" si="24"/>
        <v>0</v>
      </c>
      <c r="AL22">
        <f t="shared" si="25"/>
        <v>52206.355349277292</v>
      </c>
      <c r="AM22" t="s">
        <v>365</v>
      </c>
      <c r="AN22">
        <v>10238.9</v>
      </c>
      <c r="AO22">
        <v>302.21199999999999</v>
      </c>
      <c r="AP22">
        <v>4052.3</v>
      </c>
      <c r="AQ22">
        <f t="shared" si="26"/>
        <v>0.92542210596451402</v>
      </c>
      <c r="AR22">
        <v>-0.32343011824092399</v>
      </c>
      <c r="AS22" t="s">
        <v>397</v>
      </c>
      <c r="AT22">
        <v>10337.5</v>
      </c>
      <c r="AU22">
        <v>651.02912000000003</v>
      </c>
      <c r="AV22">
        <v>732.13699999999994</v>
      </c>
      <c r="AW22">
        <f t="shared" si="27"/>
        <v>0.11078238089319337</v>
      </c>
      <c r="AX22">
        <v>0.5</v>
      </c>
      <c r="AY22">
        <f t="shared" si="28"/>
        <v>1681.2221942126196</v>
      </c>
      <c r="AZ22">
        <f t="shared" si="29"/>
        <v>11.962774511512897</v>
      </c>
      <c r="BA22">
        <f t="shared" si="30"/>
        <v>93.124898742676365</v>
      </c>
      <c r="BB22">
        <f t="shared" si="31"/>
        <v>7.3079005690309248E-3</v>
      </c>
      <c r="BC22">
        <f t="shared" si="32"/>
        <v>4.5348930596322825</v>
      </c>
      <c r="BD22">
        <f t="shared" si="33"/>
        <v>225.83423518269854</v>
      </c>
      <c r="BE22" t="s">
        <v>398</v>
      </c>
      <c r="BF22">
        <v>532.03</v>
      </c>
      <c r="BG22">
        <f t="shared" si="34"/>
        <v>532.03</v>
      </c>
      <c r="BH22">
        <f t="shared" si="35"/>
        <v>0.27331906460129729</v>
      </c>
      <c r="BI22">
        <f t="shared" si="36"/>
        <v>0.4053225524344472</v>
      </c>
      <c r="BJ22">
        <f t="shared" si="37"/>
        <v>0.9431557806645513</v>
      </c>
      <c r="BK22">
        <f t="shared" si="38"/>
        <v>0.1886558818398556</v>
      </c>
      <c r="BL22">
        <f t="shared" si="39"/>
        <v>0.88535602364531185</v>
      </c>
      <c r="BM22">
        <f t="shared" si="40"/>
        <v>0.33123519508881405</v>
      </c>
      <c r="BN22">
        <f t="shared" si="41"/>
        <v>0.66876480491118595</v>
      </c>
      <c r="BO22">
        <f t="shared" si="42"/>
        <v>2000.03</v>
      </c>
      <c r="BP22">
        <f t="shared" si="43"/>
        <v>1681.2221942126196</v>
      </c>
      <c r="BQ22">
        <f t="shared" si="44"/>
        <v>0.84059848812898785</v>
      </c>
      <c r="BR22">
        <f t="shared" si="45"/>
        <v>0.16075508208894673</v>
      </c>
      <c r="BS22">
        <v>6</v>
      </c>
      <c r="BT22">
        <v>0.5</v>
      </c>
      <c r="BU22" t="s">
        <v>368</v>
      </c>
      <c r="BV22">
        <v>2</v>
      </c>
      <c r="BW22">
        <v>1628175425.5999999</v>
      </c>
      <c r="BX22">
        <v>60.143900000000002</v>
      </c>
      <c r="BY22">
        <v>74.917130617801007</v>
      </c>
      <c r="BZ22">
        <v>30.534784495487202</v>
      </c>
      <c r="CA22">
        <v>23.703299999999999</v>
      </c>
      <c r="CB22">
        <v>60.9666</v>
      </c>
      <c r="CC22">
        <v>29.967199999999998</v>
      </c>
      <c r="CD22">
        <v>500.20600000000002</v>
      </c>
      <c r="CE22">
        <v>99.733400000000003</v>
      </c>
      <c r="CF22">
        <v>0.10014099999999999</v>
      </c>
      <c r="CG22">
        <v>30.172599999999999</v>
      </c>
      <c r="CH22">
        <v>29.974599999999999</v>
      </c>
      <c r="CI22">
        <v>999.9</v>
      </c>
      <c r="CJ22">
        <v>0</v>
      </c>
      <c r="CK22">
        <v>0</v>
      </c>
      <c r="CL22">
        <v>10004.4</v>
      </c>
      <c r="CM22">
        <v>0</v>
      </c>
      <c r="CN22">
        <v>1247.3399999999999</v>
      </c>
      <c r="CO22">
        <v>-14.8424</v>
      </c>
      <c r="CP22">
        <v>62.022300000000001</v>
      </c>
      <c r="CQ22">
        <v>76.806899999999999</v>
      </c>
      <c r="CR22">
        <v>6.5824100000000003</v>
      </c>
      <c r="CS22">
        <v>74.9863</v>
      </c>
      <c r="CT22">
        <v>23.703299999999999</v>
      </c>
      <c r="CU22">
        <v>3.0205000000000002</v>
      </c>
      <c r="CV22">
        <v>2.3640099999999999</v>
      </c>
      <c r="CW22">
        <v>24.141300000000001</v>
      </c>
      <c r="CX22">
        <v>20.119299999999999</v>
      </c>
      <c r="CY22">
        <v>2000.03</v>
      </c>
      <c r="CZ22">
        <v>0.98000299999999996</v>
      </c>
      <c r="DA22">
        <v>1.99972E-2</v>
      </c>
      <c r="DB22">
        <v>0</v>
      </c>
      <c r="DC22">
        <v>650.79</v>
      </c>
      <c r="DD22">
        <v>4.9996700000000001</v>
      </c>
      <c r="DE22">
        <v>13126.6</v>
      </c>
      <c r="DF22">
        <v>16734.3</v>
      </c>
      <c r="DG22">
        <v>48.875</v>
      </c>
      <c r="DH22">
        <v>50.375</v>
      </c>
      <c r="DI22">
        <v>49.561999999999998</v>
      </c>
      <c r="DJ22">
        <v>49.875</v>
      </c>
      <c r="DK22">
        <v>50.311999999999998</v>
      </c>
      <c r="DL22">
        <v>1955.14</v>
      </c>
      <c r="DM22">
        <v>39.9</v>
      </c>
      <c r="DN22">
        <v>0</v>
      </c>
      <c r="DO22">
        <v>171.799999952316</v>
      </c>
      <c r="DP22">
        <v>0</v>
      </c>
      <c r="DQ22">
        <v>651.02912000000003</v>
      </c>
      <c r="DR22">
        <v>7.7076923284173399E-2</v>
      </c>
      <c r="DS22">
        <v>-12.9923077027697</v>
      </c>
      <c r="DT22">
        <v>13128.58</v>
      </c>
      <c r="DU22">
        <v>15</v>
      </c>
      <c r="DV22">
        <v>1628175386.0999999</v>
      </c>
      <c r="DW22" t="s">
        <v>399</v>
      </c>
      <c r="DX22">
        <v>1628175371.5999999</v>
      </c>
      <c r="DY22">
        <v>1628175386.0999999</v>
      </c>
      <c r="DZ22">
        <v>7</v>
      </c>
      <c r="EA22">
        <v>0.109</v>
      </c>
      <c r="EB22">
        <v>-0.01</v>
      </c>
      <c r="EC22">
        <v>-0.80600000000000005</v>
      </c>
      <c r="ED22">
        <v>0.31900000000000001</v>
      </c>
      <c r="EE22">
        <v>75</v>
      </c>
      <c r="EF22">
        <v>24</v>
      </c>
      <c r="EG22">
        <v>0.12</v>
      </c>
      <c r="EH22">
        <v>0.01</v>
      </c>
      <c r="EI22">
        <v>12.0619677200038</v>
      </c>
      <c r="EJ22">
        <v>-0.22152720193428299</v>
      </c>
      <c r="EK22">
        <v>6.4232329329102306E-2</v>
      </c>
      <c r="EL22">
        <v>1</v>
      </c>
      <c r="EM22">
        <v>0.47222227902533398</v>
      </c>
      <c r="EN22">
        <v>9.7310428481717906E-2</v>
      </c>
      <c r="EO22">
        <v>1.8746689608859099E-2</v>
      </c>
      <c r="EP22">
        <v>1</v>
      </c>
      <c r="EQ22">
        <v>2</v>
      </c>
      <c r="ER22">
        <v>2</v>
      </c>
      <c r="ES22" t="s">
        <v>370</v>
      </c>
      <c r="ET22">
        <v>2.9205899999999998</v>
      </c>
      <c r="EU22">
        <v>2.78667</v>
      </c>
      <c r="EV22">
        <v>1.6319299999999998E-2</v>
      </c>
      <c r="EW22">
        <v>2.01199E-2</v>
      </c>
      <c r="EX22">
        <v>0.13556299999999999</v>
      </c>
      <c r="EY22">
        <v>0.115437</v>
      </c>
      <c r="EZ22">
        <v>23829</v>
      </c>
      <c r="FA22">
        <v>20578</v>
      </c>
      <c r="FB22">
        <v>23931.8</v>
      </c>
      <c r="FC22">
        <v>20611.8</v>
      </c>
      <c r="FD22">
        <v>30393.9</v>
      </c>
      <c r="FE22">
        <v>26102.6</v>
      </c>
      <c r="FF22">
        <v>38973.300000000003</v>
      </c>
      <c r="FG22">
        <v>32803.699999999997</v>
      </c>
      <c r="FH22">
        <v>2.0166499999999998</v>
      </c>
      <c r="FI22">
        <v>1.87703</v>
      </c>
      <c r="FJ22">
        <v>7.7024099999999998E-2</v>
      </c>
      <c r="FK22">
        <v>0</v>
      </c>
      <c r="FL22">
        <v>28.719799999999999</v>
      </c>
      <c r="FM22">
        <v>999.9</v>
      </c>
      <c r="FN22">
        <v>50.652999999999999</v>
      </c>
      <c r="FO22">
        <v>35.661000000000001</v>
      </c>
      <c r="FP22">
        <v>29.753699999999998</v>
      </c>
      <c r="FQ22">
        <v>60.7928</v>
      </c>
      <c r="FR22">
        <v>33.052900000000001</v>
      </c>
      <c r="FS22">
        <v>1</v>
      </c>
      <c r="FT22">
        <v>0.45513999999999999</v>
      </c>
      <c r="FU22">
        <v>2.2711100000000002</v>
      </c>
      <c r="FV22">
        <v>20.4011</v>
      </c>
      <c r="FW22">
        <v>5.2460399999999998</v>
      </c>
      <c r="FX22">
        <v>11.997999999999999</v>
      </c>
      <c r="FY22">
        <v>4.9638499999999999</v>
      </c>
      <c r="FZ22">
        <v>3.3010000000000002</v>
      </c>
      <c r="GA22">
        <v>9999</v>
      </c>
      <c r="GB22">
        <v>9999</v>
      </c>
      <c r="GC22">
        <v>9999</v>
      </c>
      <c r="GD22">
        <v>999.9</v>
      </c>
      <c r="GE22">
        <v>1.8711899999999999</v>
      </c>
      <c r="GF22">
        <v>1.87639</v>
      </c>
      <c r="GG22">
        <v>1.8765400000000001</v>
      </c>
      <c r="GH22">
        <v>1.87527</v>
      </c>
      <c r="GI22">
        <v>1.87775</v>
      </c>
      <c r="GJ22">
        <v>1.87347</v>
      </c>
      <c r="GK22">
        <v>1.8711800000000001</v>
      </c>
      <c r="GL22">
        <v>1.87866</v>
      </c>
      <c r="GM22">
        <v>5</v>
      </c>
      <c r="GN22">
        <v>0</v>
      </c>
      <c r="GO22">
        <v>0</v>
      </c>
      <c r="GP22">
        <v>0</v>
      </c>
      <c r="GQ22" t="s">
        <v>371</v>
      </c>
      <c r="GR22" t="s">
        <v>372</v>
      </c>
      <c r="GS22" t="s">
        <v>373</v>
      </c>
      <c r="GT22" t="s">
        <v>373</v>
      </c>
      <c r="GU22" t="s">
        <v>373</v>
      </c>
      <c r="GV22" t="s">
        <v>373</v>
      </c>
      <c r="GW22">
        <v>0</v>
      </c>
      <c r="GX22">
        <v>100</v>
      </c>
      <c r="GY22">
        <v>100</v>
      </c>
      <c r="GZ22">
        <v>-0.82299999999999995</v>
      </c>
      <c r="HA22">
        <v>0.31850000000000001</v>
      </c>
      <c r="HB22">
        <v>-0.892066539442952</v>
      </c>
      <c r="HC22">
        <v>1.17587188380478E-3</v>
      </c>
      <c r="HD22">
        <v>-6.2601144054332803E-7</v>
      </c>
      <c r="HE22">
        <v>2.41796582943236E-10</v>
      </c>
      <c r="HF22">
        <v>0.31852999999999598</v>
      </c>
      <c r="HG22">
        <v>0</v>
      </c>
      <c r="HH22">
        <v>0</v>
      </c>
      <c r="HI22">
        <v>0</v>
      </c>
      <c r="HJ22">
        <v>2</v>
      </c>
      <c r="HK22">
        <v>2154</v>
      </c>
      <c r="HL22">
        <v>1</v>
      </c>
      <c r="HM22">
        <v>23</v>
      </c>
      <c r="HN22">
        <v>0.9</v>
      </c>
      <c r="HO22">
        <v>0.7</v>
      </c>
      <c r="HP22">
        <v>18</v>
      </c>
      <c r="HQ22">
        <v>508.19299999999998</v>
      </c>
      <c r="HR22">
        <v>482.7</v>
      </c>
      <c r="HS22">
        <v>27.000399999999999</v>
      </c>
      <c r="HT22">
        <v>33.060099999999998</v>
      </c>
      <c r="HU22">
        <v>30.000699999999998</v>
      </c>
      <c r="HV22">
        <v>32.818899999999999</v>
      </c>
      <c r="HW22">
        <v>32.769100000000002</v>
      </c>
      <c r="HX22">
        <v>6.2195799999999997</v>
      </c>
      <c r="HY22">
        <v>21.180499999999999</v>
      </c>
      <c r="HZ22">
        <v>36.2575</v>
      </c>
      <c r="IA22">
        <v>27</v>
      </c>
      <c r="IB22">
        <v>75</v>
      </c>
      <c r="IC22">
        <v>23.682700000000001</v>
      </c>
      <c r="ID22">
        <v>98.395099999999999</v>
      </c>
      <c r="IE22">
        <v>93.860100000000003</v>
      </c>
    </row>
    <row r="23" spans="1:239" x14ac:dyDescent="0.3">
      <c r="A23">
        <v>7</v>
      </c>
      <c r="B23">
        <v>1628175527.5999999</v>
      </c>
      <c r="C23">
        <v>770</v>
      </c>
      <c r="D23" t="s">
        <v>400</v>
      </c>
      <c r="E23" t="s">
        <v>401</v>
      </c>
      <c r="F23">
        <v>0</v>
      </c>
      <c r="G23" t="s">
        <v>362</v>
      </c>
      <c r="H23" t="s">
        <v>363</v>
      </c>
      <c r="I23" t="s">
        <v>364</v>
      </c>
      <c r="J23">
        <v>1628175527.5999999</v>
      </c>
      <c r="K23">
        <f t="shared" si="0"/>
        <v>5.9368235398645818E-3</v>
      </c>
      <c r="L23">
        <f t="shared" si="1"/>
        <v>5.9368235398645819</v>
      </c>
      <c r="M23">
        <f t="shared" si="2"/>
        <v>7.8879952449547011</v>
      </c>
      <c r="N23">
        <f t="shared" si="3"/>
        <v>40.032400000000003</v>
      </c>
      <c r="O23">
        <f t="shared" si="4"/>
        <v>13.067659394444616</v>
      </c>
      <c r="P23">
        <f t="shared" si="5"/>
        <v>1.3044992363135604</v>
      </c>
      <c r="Q23">
        <f t="shared" si="6"/>
        <v>3.9962960199283999</v>
      </c>
      <c r="R23">
        <f t="shared" si="7"/>
        <v>0.51730245457037694</v>
      </c>
      <c r="S23">
        <f t="shared" si="8"/>
        <v>2.9256218651475066</v>
      </c>
      <c r="T23">
        <f t="shared" si="9"/>
        <v>0.47133912522853949</v>
      </c>
      <c r="U23">
        <f t="shared" si="10"/>
        <v>0.29837550466136076</v>
      </c>
      <c r="V23">
        <f t="shared" si="11"/>
        <v>321.48627038121322</v>
      </c>
      <c r="W23">
        <f t="shared" si="12"/>
        <v>30.489572424376309</v>
      </c>
      <c r="X23">
        <f t="shared" si="13"/>
        <v>29.986499999999999</v>
      </c>
      <c r="Y23">
        <f t="shared" si="14"/>
        <v>4.2571472124681984</v>
      </c>
      <c r="Z23">
        <f t="shared" si="15"/>
        <v>70.925008771924965</v>
      </c>
      <c r="AA23">
        <f t="shared" si="16"/>
        <v>3.0457592874233304</v>
      </c>
      <c r="AB23">
        <f t="shared" si="17"/>
        <v>4.2943375547793616</v>
      </c>
      <c r="AC23">
        <f t="shared" si="18"/>
        <v>1.211387925044868</v>
      </c>
      <c r="AD23">
        <f t="shared" si="19"/>
        <v>-261.81391810802808</v>
      </c>
      <c r="AE23">
        <f t="shared" si="20"/>
        <v>23.895508088065949</v>
      </c>
      <c r="AF23">
        <f t="shared" si="21"/>
        <v>1.8172088397482993</v>
      </c>
      <c r="AG23">
        <f t="shared" si="22"/>
        <v>85.385069200999368</v>
      </c>
      <c r="AH23">
        <v>0</v>
      </c>
      <c r="AI23">
        <v>0</v>
      </c>
      <c r="AJ23">
        <f t="shared" si="23"/>
        <v>1</v>
      </c>
      <c r="AK23">
        <f t="shared" si="24"/>
        <v>0</v>
      </c>
      <c r="AL23">
        <f t="shared" si="25"/>
        <v>52211.652326358308</v>
      </c>
      <c r="AM23" t="s">
        <v>365</v>
      </c>
      <c r="AN23">
        <v>10238.9</v>
      </c>
      <c r="AO23">
        <v>302.21199999999999</v>
      </c>
      <c r="AP23">
        <v>4052.3</v>
      </c>
      <c r="AQ23">
        <f t="shared" si="26"/>
        <v>0.92542210596451402</v>
      </c>
      <c r="AR23">
        <v>-0.32343011824092399</v>
      </c>
      <c r="AS23" t="s">
        <v>402</v>
      </c>
      <c r="AT23">
        <v>10338</v>
      </c>
      <c r="AU23">
        <v>658.79831999999999</v>
      </c>
      <c r="AV23">
        <v>726.94799999999998</v>
      </c>
      <c r="AW23">
        <f t="shared" si="27"/>
        <v>9.3747668333911127E-2</v>
      </c>
      <c r="AX23">
        <v>0.5</v>
      </c>
      <c r="AY23">
        <f t="shared" si="28"/>
        <v>1681.0710001975197</v>
      </c>
      <c r="AZ23">
        <f t="shared" si="29"/>
        <v>7.8879952449547011</v>
      </c>
      <c r="BA23">
        <f t="shared" si="30"/>
        <v>78.798243286136653</v>
      </c>
      <c r="BB23">
        <f t="shared" si="31"/>
        <v>4.8846392342921938E-3</v>
      </c>
      <c r="BC23">
        <f t="shared" si="32"/>
        <v>4.5744014702564701</v>
      </c>
      <c r="BD23">
        <f t="shared" si="33"/>
        <v>225.3380859209891</v>
      </c>
      <c r="BE23" t="s">
        <v>403</v>
      </c>
      <c r="BF23">
        <v>538.54999999999995</v>
      </c>
      <c r="BG23">
        <f t="shared" si="34"/>
        <v>538.54999999999995</v>
      </c>
      <c r="BH23">
        <f t="shared" si="35"/>
        <v>0.25916296626443713</v>
      </c>
      <c r="BI23">
        <f t="shared" si="36"/>
        <v>0.36173250246817895</v>
      </c>
      <c r="BJ23">
        <f t="shared" si="37"/>
        <v>0.946382639630025</v>
      </c>
      <c r="BK23">
        <f t="shared" si="38"/>
        <v>0.16045185715362012</v>
      </c>
      <c r="BL23">
        <f t="shared" si="39"/>
        <v>0.88673972450779825</v>
      </c>
      <c r="BM23">
        <f t="shared" si="40"/>
        <v>0.29570664236702632</v>
      </c>
      <c r="BN23">
        <f t="shared" si="41"/>
        <v>0.70429335763297374</v>
      </c>
      <c r="BO23">
        <f t="shared" si="42"/>
        <v>1999.85</v>
      </c>
      <c r="BP23">
        <f t="shared" si="43"/>
        <v>1681.0710001975197</v>
      </c>
      <c r="BQ23">
        <f t="shared" si="44"/>
        <v>0.84059854498963404</v>
      </c>
      <c r="BR23">
        <f t="shared" si="45"/>
        <v>0.16075519182999387</v>
      </c>
      <c r="BS23">
        <v>6</v>
      </c>
      <c r="BT23">
        <v>0.5</v>
      </c>
      <c r="BU23" t="s">
        <v>368</v>
      </c>
      <c r="BV23">
        <v>2</v>
      </c>
      <c r="BW23">
        <v>1628175527.5999999</v>
      </c>
      <c r="BX23">
        <v>40.032400000000003</v>
      </c>
      <c r="BY23">
        <v>49.7800733920729</v>
      </c>
      <c r="BZ23">
        <v>30.510516110373199</v>
      </c>
      <c r="CA23">
        <v>23.605899999999998</v>
      </c>
      <c r="CB23">
        <v>40.756399999999999</v>
      </c>
      <c r="CC23">
        <v>29.910699999999999</v>
      </c>
      <c r="CD23">
        <v>500.16</v>
      </c>
      <c r="CE23">
        <v>99.726399999999998</v>
      </c>
      <c r="CF23">
        <v>0.10014099999999999</v>
      </c>
      <c r="CG23">
        <v>30.138000000000002</v>
      </c>
      <c r="CH23">
        <v>29.986499999999999</v>
      </c>
      <c r="CI23">
        <v>999.9</v>
      </c>
      <c r="CJ23">
        <v>0</v>
      </c>
      <c r="CK23">
        <v>0</v>
      </c>
      <c r="CL23">
        <v>10005</v>
      </c>
      <c r="CM23">
        <v>0</v>
      </c>
      <c r="CN23">
        <v>1254.47</v>
      </c>
      <c r="CO23">
        <v>-9.9565800000000007</v>
      </c>
      <c r="CP23">
        <v>41.279800000000002</v>
      </c>
      <c r="CQ23">
        <v>51.197499999999998</v>
      </c>
      <c r="CR23">
        <v>6.6134000000000004</v>
      </c>
      <c r="CS23">
        <v>49.988999999999997</v>
      </c>
      <c r="CT23">
        <v>23.605899999999998</v>
      </c>
      <c r="CU23">
        <v>3.0136599999999998</v>
      </c>
      <c r="CV23">
        <v>2.3541300000000001</v>
      </c>
      <c r="CW23">
        <v>24.1036</v>
      </c>
      <c r="CX23">
        <v>20.0517</v>
      </c>
      <c r="CY23">
        <v>1999.85</v>
      </c>
      <c r="CZ23">
        <v>0.98</v>
      </c>
      <c r="DA23">
        <v>2.00001E-2</v>
      </c>
      <c r="DB23">
        <v>0</v>
      </c>
      <c r="DC23">
        <v>658.39700000000005</v>
      </c>
      <c r="DD23">
        <v>4.9996700000000001</v>
      </c>
      <c r="DE23">
        <v>13269.9</v>
      </c>
      <c r="DF23">
        <v>16732.8</v>
      </c>
      <c r="DG23">
        <v>48.811999999999998</v>
      </c>
      <c r="DH23">
        <v>50.311999999999998</v>
      </c>
      <c r="DI23">
        <v>49.5</v>
      </c>
      <c r="DJ23">
        <v>49.811999999999998</v>
      </c>
      <c r="DK23">
        <v>50.25</v>
      </c>
      <c r="DL23">
        <v>1954.95</v>
      </c>
      <c r="DM23">
        <v>39.9</v>
      </c>
      <c r="DN23">
        <v>0</v>
      </c>
      <c r="DO23">
        <v>101.200000047684</v>
      </c>
      <c r="DP23">
        <v>0</v>
      </c>
      <c r="DQ23">
        <v>658.79831999999999</v>
      </c>
      <c r="DR23">
        <v>-1.4292307588814901</v>
      </c>
      <c r="DS23">
        <v>-10.8461537610221</v>
      </c>
      <c r="DT23">
        <v>13271.9</v>
      </c>
      <c r="DU23">
        <v>15</v>
      </c>
      <c r="DV23">
        <v>1628175487.5999999</v>
      </c>
      <c r="DW23" t="s">
        <v>404</v>
      </c>
      <c r="DX23">
        <v>1628175484.0999999</v>
      </c>
      <c r="DY23">
        <v>1628175487.5999999</v>
      </c>
      <c r="DZ23">
        <v>8</v>
      </c>
      <c r="EA23">
        <v>0.121</v>
      </c>
      <c r="EB23">
        <v>-0.01</v>
      </c>
      <c r="EC23">
        <v>-0.71299999999999997</v>
      </c>
      <c r="ED23">
        <v>0.309</v>
      </c>
      <c r="EE23">
        <v>50</v>
      </c>
      <c r="EF23">
        <v>24</v>
      </c>
      <c r="EG23">
        <v>0.11</v>
      </c>
      <c r="EH23">
        <v>0.01</v>
      </c>
      <c r="EI23">
        <v>8.1014407244779392</v>
      </c>
      <c r="EJ23">
        <v>-0.269039282921125</v>
      </c>
      <c r="EK23">
        <v>5.4142558134237503E-2</v>
      </c>
      <c r="EL23">
        <v>1</v>
      </c>
      <c r="EM23">
        <v>0.47624198566715598</v>
      </c>
      <c r="EN23">
        <v>8.6614213409021507E-2</v>
      </c>
      <c r="EO23">
        <v>1.7655032662996499E-2</v>
      </c>
      <c r="EP23">
        <v>1</v>
      </c>
      <c r="EQ23">
        <v>2</v>
      </c>
      <c r="ER23">
        <v>2</v>
      </c>
      <c r="ES23" t="s">
        <v>370</v>
      </c>
      <c r="ET23">
        <v>2.9203399999999999</v>
      </c>
      <c r="EU23">
        <v>2.78667</v>
      </c>
      <c r="EV23">
        <v>1.0955100000000001E-2</v>
      </c>
      <c r="EW23">
        <v>1.35038E-2</v>
      </c>
      <c r="EX23">
        <v>0.13533300000000001</v>
      </c>
      <c r="EY23">
        <v>0.115063</v>
      </c>
      <c r="EZ23">
        <v>23950.9</v>
      </c>
      <c r="FA23">
        <v>20712.900000000001</v>
      </c>
      <c r="FB23">
        <v>23924.6</v>
      </c>
      <c r="FC23">
        <v>20608.5</v>
      </c>
      <c r="FD23">
        <v>30394.2</v>
      </c>
      <c r="FE23">
        <v>26110.5</v>
      </c>
      <c r="FF23">
        <v>38962.5</v>
      </c>
      <c r="FG23">
        <v>32799.599999999999</v>
      </c>
      <c r="FH23">
        <v>2.01505</v>
      </c>
      <c r="FI23">
        <v>1.8737699999999999</v>
      </c>
      <c r="FJ23">
        <v>8.1181500000000004E-2</v>
      </c>
      <c r="FK23">
        <v>0</v>
      </c>
      <c r="FL23">
        <v>28.663900000000002</v>
      </c>
      <c r="FM23">
        <v>999.9</v>
      </c>
      <c r="FN23">
        <v>49.792000000000002</v>
      </c>
      <c r="FO23">
        <v>35.893000000000001</v>
      </c>
      <c r="FP23">
        <v>29.627500000000001</v>
      </c>
      <c r="FQ23">
        <v>60.762799999999999</v>
      </c>
      <c r="FR23">
        <v>33.533700000000003</v>
      </c>
      <c r="FS23">
        <v>1</v>
      </c>
      <c r="FT23">
        <v>0.46728399999999998</v>
      </c>
      <c r="FU23">
        <v>2.29352</v>
      </c>
      <c r="FV23">
        <v>20.4008</v>
      </c>
      <c r="FW23">
        <v>5.2460399999999998</v>
      </c>
      <c r="FX23">
        <v>11.997999999999999</v>
      </c>
      <c r="FY23">
        <v>4.9637500000000001</v>
      </c>
      <c r="FZ23">
        <v>3.30098</v>
      </c>
      <c r="GA23">
        <v>9999</v>
      </c>
      <c r="GB23">
        <v>9999</v>
      </c>
      <c r="GC23">
        <v>9999</v>
      </c>
      <c r="GD23">
        <v>999.9</v>
      </c>
      <c r="GE23">
        <v>1.8711800000000001</v>
      </c>
      <c r="GF23">
        <v>1.87639</v>
      </c>
      <c r="GG23">
        <v>1.87653</v>
      </c>
      <c r="GH23">
        <v>1.8752599999999999</v>
      </c>
      <c r="GI23">
        <v>1.87774</v>
      </c>
      <c r="GJ23">
        <v>1.87347</v>
      </c>
      <c r="GK23">
        <v>1.8711800000000001</v>
      </c>
      <c r="GL23">
        <v>1.8786499999999999</v>
      </c>
      <c r="GM23">
        <v>5</v>
      </c>
      <c r="GN23">
        <v>0</v>
      </c>
      <c r="GO23">
        <v>0</v>
      </c>
      <c r="GP23">
        <v>0</v>
      </c>
      <c r="GQ23" t="s">
        <v>371</v>
      </c>
      <c r="GR23" t="s">
        <v>372</v>
      </c>
      <c r="GS23" t="s">
        <v>373</v>
      </c>
      <c r="GT23" t="s">
        <v>373</v>
      </c>
      <c r="GU23" t="s">
        <v>373</v>
      </c>
      <c r="GV23" t="s">
        <v>373</v>
      </c>
      <c r="GW23">
        <v>0</v>
      </c>
      <c r="GX23">
        <v>100</v>
      </c>
      <c r="GY23">
        <v>100</v>
      </c>
      <c r="GZ23">
        <v>-0.72399999999999998</v>
      </c>
      <c r="HA23">
        <v>0.30859999999999999</v>
      </c>
      <c r="HB23">
        <v>-0.77093343406318005</v>
      </c>
      <c r="HC23">
        <v>1.17587188380478E-3</v>
      </c>
      <c r="HD23">
        <v>-6.2601144054332803E-7</v>
      </c>
      <c r="HE23">
        <v>2.41796582943236E-10</v>
      </c>
      <c r="HF23">
        <v>0.30859523809523998</v>
      </c>
      <c r="HG23">
        <v>0</v>
      </c>
      <c r="HH23">
        <v>0</v>
      </c>
      <c r="HI23">
        <v>0</v>
      </c>
      <c r="HJ23">
        <v>2</v>
      </c>
      <c r="HK23">
        <v>2154</v>
      </c>
      <c r="HL23">
        <v>1</v>
      </c>
      <c r="HM23">
        <v>23</v>
      </c>
      <c r="HN23">
        <v>0.7</v>
      </c>
      <c r="HO23">
        <v>0.7</v>
      </c>
      <c r="HP23">
        <v>18</v>
      </c>
      <c r="HQ23">
        <v>508.34399999999999</v>
      </c>
      <c r="HR23">
        <v>481.67200000000003</v>
      </c>
      <c r="HS23">
        <v>27</v>
      </c>
      <c r="HT23">
        <v>33.203400000000002</v>
      </c>
      <c r="HU23">
        <v>30.000599999999999</v>
      </c>
      <c r="HV23">
        <v>32.9681</v>
      </c>
      <c r="HW23">
        <v>32.9178</v>
      </c>
      <c r="HX23">
        <v>5.1345000000000001</v>
      </c>
      <c r="HY23">
        <v>20.569400000000002</v>
      </c>
      <c r="HZ23">
        <v>35.784399999999998</v>
      </c>
      <c r="IA23">
        <v>27</v>
      </c>
      <c r="IB23">
        <v>50</v>
      </c>
      <c r="IC23">
        <v>23.5626</v>
      </c>
      <c r="ID23">
        <v>98.366799999999998</v>
      </c>
      <c r="IE23">
        <v>93.846800000000002</v>
      </c>
    </row>
    <row r="24" spans="1:239" x14ac:dyDescent="0.3">
      <c r="A24">
        <v>8</v>
      </c>
      <c r="B24">
        <v>1628175634.5999999</v>
      </c>
      <c r="C24">
        <v>877</v>
      </c>
      <c r="D24" t="s">
        <v>405</v>
      </c>
      <c r="E24" t="s">
        <v>406</v>
      </c>
      <c r="F24">
        <v>0</v>
      </c>
      <c r="G24" t="s">
        <v>362</v>
      </c>
      <c r="H24" t="s">
        <v>363</v>
      </c>
      <c r="I24" t="s">
        <v>364</v>
      </c>
      <c r="J24">
        <v>1628175634.5999999</v>
      </c>
      <c r="K24">
        <f t="shared" si="0"/>
        <v>5.611082236653517E-3</v>
      </c>
      <c r="L24">
        <f t="shared" si="1"/>
        <v>5.6110822366535169</v>
      </c>
      <c r="M24">
        <f t="shared" si="2"/>
        <v>3.3487093211502228</v>
      </c>
      <c r="N24">
        <f t="shared" si="3"/>
        <v>15.967000000000001</v>
      </c>
      <c r="O24">
        <f t="shared" si="4"/>
        <v>3.4345188928941104</v>
      </c>
      <c r="P24">
        <f t="shared" si="5"/>
        <v>0.34282314737102393</v>
      </c>
      <c r="Q24">
        <f t="shared" si="6"/>
        <v>1.5937769931615</v>
      </c>
      <c r="R24">
        <f t="shared" si="7"/>
        <v>0.46729728644239921</v>
      </c>
      <c r="S24">
        <f t="shared" si="8"/>
        <v>2.9254601440785488</v>
      </c>
      <c r="T24">
        <f t="shared" si="9"/>
        <v>0.42944070656198347</v>
      </c>
      <c r="U24">
        <f t="shared" si="10"/>
        <v>0.27154567807268881</v>
      </c>
      <c r="V24">
        <f t="shared" si="11"/>
        <v>321.50223038119418</v>
      </c>
      <c r="W24">
        <f t="shared" si="12"/>
        <v>30.632206781406076</v>
      </c>
      <c r="X24">
        <f t="shared" si="13"/>
        <v>30.013400000000001</v>
      </c>
      <c r="Y24">
        <f t="shared" si="14"/>
        <v>4.2637300768013722</v>
      </c>
      <c r="Z24">
        <f t="shared" si="15"/>
        <v>69.790692955232018</v>
      </c>
      <c r="AA24">
        <f t="shared" si="16"/>
        <v>3.0070195863832092</v>
      </c>
      <c r="AB24">
        <f t="shared" si="17"/>
        <v>4.3086254900952108</v>
      </c>
      <c r="AC24">
        <f t="shared" si="18"/>
        <v>1.256710490418163</v>
      </c>
      <c r="AD24">
        <f t="shared" si="19"/>
        <v>-247.4487266364201</v>
      </c>
      <c r="AE24">
        <f t="shared" si="20"/>
        <v>28.783426829980357</v>
      </c>
      <c r="AF24">
        <f t="shared" si="21"/>
        <v>2.18996591987068</v>
      </c>
      <c r="AG24">
        <f t="shared" si="22"/>
        <v>105.02689649462513</v>
      </c>
      <c r="AH24">
        <v>0</v>
      </c>
      <c r="AI24">
        <v>0</v>
      </c>
      <c r="AJ24">
        <f t="shared" si="23"/>
        <v>1</v>
      </c>
      <c r="AK24">
        <f t="shared" si="24"/>
        <v>0</v>
      </c>
      <c r="AL24">
        <f t="shared" si="25"/>
        <v>52196.865964044751</v>
      </c>
      <c r="AM24" t="s">
        <v>365</v>
      </c>
      <c r="AN24">
        <v>10238.9</v>
      </c>
      <c r="AO24">
        <v>302.21199999999999</v>
      </c>
      <c r="AP24">
        <v>4052.3</v>
      </c>
      <c r="AQ24">
        <f t="shared" si="26"/>
        <v>0.92542210596451402</v>
      </c>
      <c r="AR24">
        <v>-0.32343011824092399</v>
      </c>
      <c r="AS24" t="s">
        <v>407</v>
      </c>
      <c r="AT24">
        <v>10338.4</v>
      </c>
      <c r="AU24">
        <v>670.36911538461504</v>
      </c>
      <c r="AV24">
        <v>720.57600000000002</v>
      </c>
      <c r="AW24">
        <f t="shared" si="27"/>
        <v>6.967604335335198E-2</v>
      </c>
      <c r="AX24">
        <v>0.5</v>
      </c>
      <c r="AY24">
        <f t="shared" si="28"/>
        <v>1681.1550001975097</v>
      </c>
      <c r="AZ24">
        <f t="shared" si="29"/>
        <v>3.3487093211502228</v>
      </c>
      <c r="BA24">
        <f t="shared" si="30"/>
        <v>58.568114338733068</v>
      </c>
      <c r="BB24">
        <f t="shared" si="31"/>
        <v>2.1842955818825315E-3</v>
      </c>
      <c r="BC24">
        <f t="shared" si="32"/>
        <v>4.6236954880540013</v>
      </c>
      <c r="BD24">
        <f t="shared" si="33"/>
        <v>224.72209684911755</v>
      </c>
      <c r="BE24" t="s">
        <v>408</v>
      </c>
      <c r="BF24">
        <v>534.39</v>
      </c>
      <c r="BG24">
        <f t="shared" si="34"/>
        <v>534.39</v>
      </c>
      <c r="BH24">
        <f t="shared" si="35"/>
        <v>0.2583849586997069</v>
      </c>
      <c r="BI24">
        <f t="shared" si="36"/>
        <v>0.26965982735213695</v>
      </c>
      <c r="BJ24">
        <f t="shared" si="37"/>
        <v>0.94707482567774615</v>
      </c>
      <c r="BK24">
        <f t="shared" si="38"/>
        <v>0.12000765987366259</v>
      </c>
      <c r="BL24">
        <f t="shared" si="39"/>
        <v>0.88843888463417386</v>
      </c>
      <c r="BM24">
        <f t="shared" si="40"/>
        <v>0.21496144710668996</v>
      </c>
      <c r="BN24">
        <f t="shared" si="41"/>
        <v>0.78503855289331004</v>
      </c>
      <c r="BO24">
        <f t="shared" si="42"/>
        <v>1999.95</v>
      </c>
      <c r="BP24">
        <f t="shared" si="43"/>
        <v>1681.1550001975097</v>
      </c>
      <c r="BQ24">
        <f t="shared" si="44"/>
        <v>0.84059851506163141</v>
      </c>
      <c r="BR24">
        <f t="shared" si="45"/>
        <v>0.16075513406894881</v>
      </c>
      <c r="BS24">
        <v>6</v>
      </c>
      <c r="BT24">
        <v>0.5</v>
      </c>
      <c r="BU24" t="s">
        <v>368</v>
      </c>
      <c r="BV24">
        <v>2</v>
      </c>
      <c r="BW24">
        <v>1628175634.5999999</v>
      </c>
      <c r="BX24">
        <v>15.967000000000001</v>
      </c>
      <c r="BY24">
        <v>20.091691360528401</v>
      </c>
      <c r="BZ24">
        <v>30.125344977241401</v>
      </c>
      <c r="CA24">
        <v>23.596900000000002</v>
      </c>
      <c r="CB24">
        <v>16.699200000000001</v>
      </c>
      <c r="CC24">
        <v>30.024999999999999</v>
      </c>
      <c r="CD24">
        <v>500.154</v>
      </c>
      <c r="CE24">
        <v>99.717200000000005</v>
      </c>
      <c r="CF24">
        <v>9.9734500000000004E-2</v>
      </c>
      <c r="CG24">
        <v>30.195900000000002</v>
      </c>
      <c r="CH24">
        <v>30.013400000000001</v>
      </c>
      <c r="CI24">
        <v>999.9</v>
      </c>
      <c r="CJ24">
        <v>0</v>
      </c>
      <c r="CK24">
        <v>0</v>
      </c>
      <c r="CL24">
        <v>10005</v>
      </c>
      <c r="CM24">
        <v>0</v>
      </c>
      <c r="CN24">
        <v>1261.8800000000001</v>
      </c>
      <c r="CO24">
        <v>-4.0802899999999998</v>
      </c>
      <c r="CP24">
        <v>16.4664</v>
      </c>
      <c r="CQ24">
        <v>20.5318</v>
      </c>
      <c r="CR24">
        <v>6.73407</v>
      </c>
      <c r="CS24">
        <v>20.0473</v>
      </c>
      <c r="CT24">
        <v>23.596900000000002</v>
      </c>
      <c r="CU24">
        <v>3.0245199999999999</v>
      </c>
      <c r="CV24">
        <v>2.3530099999999998</v>
      </c>
      <c r="CW24">
        <v>24.163499999999999</v>
      </c>
      <c r="CX24">
        <v>20.044</v>
      </c>
      <c r="CY24">
        <v>1999.95</v>
      </c>
      <c r="CZ24">
        <v>0.98</v>
      </c>
      <c r="DA24">
        <v>2.00001E-2</v>
      </c>
      <c r="DB24">
        <v>0</v>
      </c>
      <c r="DC24">
        <v>670.26</v>
      </c>
      <c r="DD24">
        <v>4.9996700000000001</v>
      </c>
      <c r="DE24">
        <v>13483.2</v>
      </c>
      <c r="DF24">
        <v>16733.599999999999</v>
      </c>
      <c r="DG24">
        <v>48.75</v>
      </c>
      <c r="DH24">
        <v>50.311999999999998</v>
      </c>
      <c r="DI24">
        <v>49.436999999999998</v>
      </c>
      <c r="DJ24">
        <v>49.811999999999998</v>
      </c>
      <c r="DK24">
        <v>50.186999999999998</v>
      </c>
      <c r="DL24">
        <v>1955.05</v>
      </c>
      <c r="DM24">
        <v>39.9</v>
      </c>
      <c r="DN24">
        <v>0</v>
      </c>
      <c r="DO24">
        <v>106.59999990463299</v>
      </c>
      <c r="DP24">
        <v>0</v>
      </c>
      <c r="DQ24">
        <v>670.36911538461504</v>
      </c>
      <c r="DR24">
        <v>-0.52776069195481201</v>
      </c>
      <c r="DS24">
        <v>-12.0820512768864</v>
      </c>
      <c r="DT24">
        <v>13485.0769230769</v>
      </c>
      <c r="DU24">
        <v>15</v>
      </c>
      <c r="DV24">
        <v>1628175594.5999999</v>
      </c>
      <c r="DW24" t="s">
        <v>409</v>
      </c>
      <c r="DX24">
        <v>1628175594.5999999</v>
      </c>
      <c r="DY24">
        <v>1628175594.5999999</v>
      </c>
      <c r="DZ24">
        <v>9</v>
      </c>
      <c r="EA24">
        <v>1.9E-2</v>
      </c>
      <c r="EB24">
        <v>-3.0000000000000001E-3</v>
      </c>
      <c r="EC24">
        <v>-0.72799999999999998</v>
      </c>
      <c r="ED24">
        <v>0.30599999999999999</v>
      </c>
      <c r="EE24">
        <v>20</v>
      </c>
      <c r="EF24">
        <v>24</v>
      </c>
      <c r="EG24">
        <v>0.3</v>
      </c>
      <c r="EH24">
        <v>0.02</v>
      </c>
      <c r="EI24">
        <v>3.3103445766091801</v>
      </c>
      <c r="EJ24">
        <v>-0.27500640706784601</v>
      </c>
      <c r="EK24">
        <v>5.3084903742538499E-2</v>
      </c>
      <c r="EL24">
        <v>1</v>
      </c>
      <c r="EM24">
        <v>0.48460381050926998</v>
      </c>
      <c r="EN24">
        <v>9.3027116558434902E-2</v>
      </c>
      <c r="EO24">
        <v>1.8635659226064801E-2</v>
      </c>
      <c r="EP24">
        <v>1</v>
      </c>
      <c r="EQ24">
        <v>2</v>
      </c>
      <c r="ER24">
        <v>2</v>
      </c>
      <c r="ES24" t="s">
        <v>370</v>
      </c>
      <c r="ET24">
        <v>2.9201700000000002</v>
      </c>
      <c r="EU24">
        <v>2.78626</v>
      </c>
      <c r="EV24">
        <v>4.5001700000000004E-3</v>
      </c>
      <c r="EW24">
        <v>5.4404500000000003E-3</v>
      </c>
      <c r="EX24">
        <v>0.135629</v>
      </c>
      <c r="EY24">
        <v>0.114982</v>
      </c>
      <c r="EZ24">
        <v>24099.9</v>
      </c>
      <c r="FA24">
        <v>20877.400000000001</v>
      </c>
      <c r="FB24">
        <v>23918.2</v>
      </c>
      <c r="FC24">
        <v>20604.599999999999</v>
      </c>
      <c r="FD24">
        <v>30377.200000000001</v>
      </c>
      <c r="FE24">
        <v>26109.3</v>
      </c>
      <c r="FF24">
        <v>38953.199999999997</v>
      </c>
      <c r="FG24">
        <v>32794.9</v>
      </c>
      <c r="FH24">
        <v>2.0130499999999998</v>
      </c>
      <c r="FI24">
        <v>1.87025</v>
      </c>
      <c r="FJ24">
        <v>7.3812900000000001E-2</v>
      </c>
      <c r="FK24">
        <v>0</v>
      </c>
      <c r="FL24">
        <v>28.811</v>
      </c>
      <c r="FM24">
        <v>999.9</v>
      </c>
      <c r="FN24">
        <v>49.109000000000002</v>
      </c>
      <c r="FO24">
        <v>36.103999999999999</v>
      </c>
      <c r="FP24">
        <v>29.563199999999998</v>
      </c>
      <c r="FQ24">
        <v>60.772799999999997</v>
      </c>
      <c r="FR24">
        <v>33.152999999999999</v>
      </c>
      <c r="FS24">
        <v>1</v>
      </c>
      <c r="FT24">
        <v>0.48022399999999998</v>
      </c>
      <c r="FU24">
        <v>2.3703799999999999</v>
      </c>
      <c r="FV24">
        <v>20.3993</v>
      </c>
      <c r="FW24">
        <v>5.24559</v>
      </c>
      <c r="FX24">
        <v>11.997999999999999</v>
      </c>
      <c r="FY24">
        <v>4.9637000000000002</v>
      </c>
      <c r="FZ24">
        <v>3.3010000000000002</v>
      </c>
      <c r="GA24">
        <v>9999</v>
      </c>
      <c r="GB24">
        <v>9999</v>
      </c>
      <c r="GC24">
        <v>9999</v>
      </c>
      <c r="GD24">
        <v>999.9</v>
      </c>
      <c r="GE24">
        <v>1.8711599999999999</v>
      </c>
      <c r="GF24">
        <v>1.8763700000000001</v>
      </c>
      <c r="GG24">
        <v>1.87653</v>
      </c>
      <c r="GH24">
        <v>1.8751899999999999</v>
      </c>
      <c r="GI24">
        <v>1.87771</v>
      </c>
      <c r="GJ24">
        <v>1.87347</v>
      </c>
      <c r="GK24">
        <v>1.8711599999999999</v>
      </c>
      <c r="GL24">
        <v>1.8786499999999999</v>
      </c>
      <c r="GM24">
        <v>5</v>
      </c>
      <c r="GN24">
        <v>0</v>
      </c>
      <c r="GO24">
        <v>0</v>
      </c>
      <c r="GP24">
        <v>0</v>
      </c>
      <c r="GQ24" t="s">
        <v>371</v>
      </c>
      <c r="GR24" t="s">
        <v>372</v>
      </c>
      <c r="GS24" t="s">
        <v>373</v>
      </c>
      <c r="GT24" t="s">
        <v>373</v>
      </c>
      <c r="GU24" t="s">
        <v>373</v>
      </c>
      <c r="GV24" t="s">
        <v>373</v>
      </c>
      <c r="GW24">
        <v>0</v>
      </c>
      <c r="GX24">
        <v>100</v>
      </c>
      <c r="GY24">
        <v>100</v>
      </c>
      <c r="GZ24">
        <v>-0.73199999999999998</v>
      </c>
      <c r="HA24">
        <v>0.30590000000000001</v>
      </c>
      <c r="HB24">
        <v>-0.75166599144618795</v>
      </c>
      <c r="HC24">
        <v>1.17587188380478E-3</v>
      </c>
      <c r="HD24">
        <v>-6.2601144054332803E-7</v>
      </c>
      <c r="HE24">
        <v>2.41796582943236E-10</v>
      </c>
      <c r="HF24">
        <v>0.30595999999999901</v>
      </c>
      <c r="HG24">
        <v>0</v>
      </c>
      <c r="HH24">
        <v>0</v>
      </c>
      <c r="HI24">
        <v>0</v>
      </c>
      <c r="HJ24">
        <v>2</v>
      </c>
      <c r="HK24">
        <v>2154</v>
      </c>
      <c r="HL24">
        <v>1</v>
      </c>
      <c r="HM24">
        <v>23</v>
      </c>
      <c r="HN24">
        <v>0.7</v>
      </c>
      <c r="HO24">
        <v>0.7</v>
      </c>
      <c r="HP24">
        <v>18</v>
      </c>
      <c r="HQ24">
        <v>508.27300000000002</v>
      </c>
      <c r="HR24">
        <v>480.49700000000001</v>
      </c>
      <c r="HS24">
        <v>27.000599999999999</v>
      </c>
      <c r="HT24">
        <v>33.356499999999997</v>
      </c>
      <c r="HU24">
        <v>30.000599999999999</v>
      </c>
      <c r="HV24">
        <v>33.121899999999997</v>
      </c>
      <c r="HW24">
        <v>33.071800000000003</v>
      </c>
      <c r="HX24">
        <v>3.8523900000000002</v>
      </c>
      <c r="HY24">
        <v>20.6995</v>
      </c>
      <c r="HZ24">
        <v>35.396000000000001</v>
      </c>
      <c r="IA24">
        <v>27</v>
      </c>
      <c r="IB24">
        <v>20</v>
      </c>
      <c r="IC24">
        <v>23.508500000000002</v>
      </c>
      <c r="ID24">
        <v>98.342200000000005</v>
      </c>
      <c r="IE24">
        <v>93.831800000000001</v>
      </c>
    </row>
    <row r="25" spans="1:239" x14ac:dyDescent="0.3">
      <c r="A25">
        <v>9</v>
      </c>
      <c r="B25">
        <v>1628175815.0999999</v>
      </c>
      <c r="C25">
        <v>1057.5</v>
      </c>
      <c r="D25" t="s">
        <v>410</v>
      </c>
      <c r="E25" t="s">
        <v>411</v>
      </c>
      <c r="F25">
        <v>0</v>
      </c>
      <c r="G25" t="s">
        <v>362</v>
      </c>
      <c r="H25" t="s">
        <v>363</v>
      </c>
      <c r="I25" t="s">
        <v>364</v>
      </c>
      <c r="J25">
        <v>1628175815.0999999</v>
      </c>
      <c r="K25">
        <f t="shared" si="0"/>
        <v>5.1913336183211688E-3</v>
      </c>
      <c r="L25">
        <f t="shared" si="1"/>
        <v>5.1913336183211687</v>
      </c>
      <c r="M25">
        <f t="shared" si="2"/>
        <v>50.536635357823236</v>
      </c>
      <c r="N25">
        <f t="shared" si="3"/>
        <v>337.61500000000001</v>
      </c>
      <c r="O25">
        <f t="shared" si="4"/>
        <v>129.20293517850845</v>
      </c>
      <c r="P25">
        <f t="shared" si="5"/>
        <v>12.896850187915033</v>
      </c>
      <c r="Q25">
        <f t="shared" si="6"/>
        <v>33.700241176233</v>
      </c>
      <c r="R25">
        <f t="shared" si="7"/>
        <v>0.42454009887414029</v>
      </c>
      <c r="S25">
        <f t="shared" si="8"/>
        <v>2.9274498260837278</v>
      </c>
      <c r="T25">
        <f t="shared" si="9"/>
        <v>0.39306390355269177</v>
      </c>
      <c r="U25">
        <f t="shared" si="10"/>
        <v>0.24829819340070497</v>
      </c>
      <c r="V25">
        <f t="shared" si="11"/>
        <v>321.5277663811637</v>
      </c>
      <c r="W25">
        <f t="shared" si="12"/>
        <v>30.748172166610559</v>
      </c>
      <c r="X25">
        <f t="shared" si="13"/>
        <v>29.997499999999999</v>
      </c>
      <c r="Y25">
        <f t="shared" si="14"/>
        <v>4.2598380188442695</v>
      </c>
      <c r="Z25">
        <f t="shared" si="15"/>
        <v>69.352825399870511</v>
      </c>
      <c r="AA25">
        <f t="shared" si="16"/>
        <v>2.9893705924228979</v>
      </c>
      <c r="AB25">
        <f t="shared" si="17"/>
        <v>4.3103803993376735</v>
      </c>
      <c r="AC25">
        <f t="shared" si="18"/>
        <v>1.2704674264213716</v>
      </c>
      <c r="AD25">
        <f t="shared" si="19"/>
        <v>-228.93781256796353</v>
      </c>
      <c r="AE25">
        <f t="shared" si="20"/>
        <v>32.432970717396344</v>
      </c>
      <c r="AF25">
        <f t="shared" si="21"/>
        <v>2.4658542953467868</v>
      </c>
      <c r="AG25">
        <f t="shared" si="22"/>
        <v>127.4887788259433</v>
      </c>
      <c r="AH25">
        <v>0</v>
      </c>
      <c r="AI25">
        <v>0</v>
      </c>
      <c r="AJ25">
        <f t="shared" si="23"/>
        <v>1</v>
      </c>
      <c r="AK25">
        <f t="shared" si="24"/>
        <v>0</v>
      </c>
      <c r="AL25">
        <f t="shared" si="25"/>
        <v>52252.507612546506</v>
      </c>
      <c r="AM25" t="s">
        <v>365</v>
      </c>
      <c r="AN25">
        <v>10238.9</v>
      </c>
      <c r="AO25">
        <v>302.21199999999999</v>
      </c>
      <c r="AP25">
        <v>4052.3</v>
      </c>
      <c r="AQ25">
        <f t="shared" si="26"/>
        <v>0.92542210596451402</v>
      </c>
      <c r="AR25">
        <v>-0.32343011824092399</v>
      </c>
      <c r="AS25" t="s">
        <v>412</v>
      </c>
      <c r="AT25">
        <v>10340.299999999999</v>
      </c>
      <c r="AU25">
        <v>660.99372000000005</v>
      </c>
      <c r="AV25">
        <v>1004.97</v>
      </c>
      <c r="AW25">
        <f t="shared" si="27"/>
        <v>0.34227517239320571</v>
      </c>
      <c r="AX25">
        <v>0.5</v>
      </c>
      <c r="AY25">
        <f t="shared" si="28"/>
        <v>1681.2894001974939</v>
      </c>
      <c r="AZ25">
        <f t="shared" si="29"/>
        <v>50.536635357823236</v>
      </c>
      <c r="BA25">
        <f t="shared" si="30"/>
        <v>287.73180964773331</v>
      </c>
      <c r="BB25">
        <f t="shared" si="31"/>
        <v>3.0250631134705209E-2</v>
      </c>
      <c r="BC25">
        <f t="shared" si="32"/>
        <v>3.032259669442869</v>
      </c>
      <c r="BD25">
        <f t="shared" si="33"/>
        <v>246.47439387051028</v>
      </c>
      <c r="BE25" t="s">
        <v>413</v>
      </c>
      <c r="BF25">
        <v>528.79</v>
      </c>
      <c r="BG25">
        <f t="shared" si="34"/>
        <v>528.79</v>
      </c>
      <c r="BH25">
        <f t="shared" si="35"/>
        <v>0.47382508930614853</v>
      </c>
      <c r="BI25">
        <f t="shared" si="36"/>
        <v>0.72236608005376102</v>
      </c>
      <c r="BJ25">
        <f t="shared" si="37"/>
        <v>0.8648563506276411</v>
      </c>
      <c r="BK25">
        <f t="shared" si="38"/>
        <v>0.48946618892990185</v>
      </c>
      <c r="BL25">
        <f t="shared" si="39"/>
        <v>0.8126022642668651</v>
      </c>
      <c r="BM25">
        <f t="shared" si="40"/>
        <v>0.57788742602823551</v>
      </c>
      <c r="BN25">
        <f t="shared" si="41"/>
        <v>0.42211257397176449</v>
      </c>
      <c r="BO25">
        <f t="shared" si="42"/>
        <v>2000.11</v>
      </c>
      <c r="BP25">
        <f t="shared" si="43"/>
        <v>1681.2894001974939</v>
      </c>
      <c r="BQ25">
        <f t="shared" si="44"/>
        <v>0.84059846718305198</v>
      </c>
      <c r="BR25">
        <f t="shared" si="45"/>
        <v>0.16075504166329038</v>
      </c>
      <c r="BS25">
        <v>6</v>
      </c>
      <c r="BT25">
        <v>0.5</v>
      </c>
      <c r="BU25" t="s">
        <v>368</v>
      </c>
      <c r="BV25">
        <v>2</v>
      </c>
      <c r="BW25">
        <v>1628175815.0999999</v>
      </c>
      <c r="BX25">
        <v>337.61500000000001</v>
      </c>
      <c r="BY25">
        <v>400.33319314361501</v>
      </c>
      <c r="BZ25">
        <v>29.9480453947799</v>
      </c>
      <c r="CA25">
        <v>23.907800000000002</v>
      </c>
      <c r="CB25">
        <v>338.22699999999998</v>
      </c>
      <c r="CC25">
        <v>29.8385</v>
      </c>
      <c r="CD25">
        <v>500.23099999999999</v>
      </c>
      <c r="CE25">
        <v>99.718800000000002</v>
      </c>
      <c r="CF25">
        <v>9.9754200000000001E-2</v>
      </c>
      <c r="CG25">
        <v>30.202999999999999</v>
      </c>
      <c r="CH25">
        <v>29.997499999999999</v>
      </c>
      <c r="CI25">
        <v>999.9</v>
      </c>
      <c r="CJ25">
        <v>0</v>
      </c>
      <c r="CK25">
        <v>0</v>
      </c>
      <c r="CL25">
        <v>10016.200000000001</v>
      </c>
      <c r="CM25">
        <v>0</v>
      </c>
      <c r="CN25">
        <v>1278.75</v>
      </c>
      <c r="CO25">
        <v>-62.402900000000002</v>
      </c>
      <c r="CP25">
        <v>348.11</v>
      </c>
      <c r="CQ25">
        <v>409.81599999999997</v>
      </c>
      <c r="CR25">
        <v>6.2421699999999998</v>
      </c>
      <c r="CS25">
        <v>400.01799999999997</v>
      </c>
      <c r="CT25">
        <v>23.907800000000002</v>
      </c>
      <c r="CU25">
        <v>3.0065200000000001</v>
      </c>
      <c r="CV25">
        <v>2.3840599999999998</v>
      </c>
      <c r="CW25">
        <v>24.0641</v>
      </c>
      <c r="CX25">
        <v>20.2559</v>
      </c>
      <c r="CY25">
        <v>2000.11</v>
      </c>
      <c r="CZ25">
        <v>0.98</v>
      </c>
      <c r="DA25">
        <v>2.00001E-2</v>
      </c>
      <c r="DB25">
        <v>0</v>
      </c>
      <c r="DC25">
        <v>661.36</v>
      </c>
      <c r="DD25">
        <v>4.9996700000000001</v>
      </c>
      <c r="DE25">
        <v>13339.9</v>
      </c>
      <c r="DF25">
        <v>16735</v>
      </c>
      <c r="DG25">
        <v>48.686999999999998</v>
      </c>
      <c r="DH25">
        <v>50.311999999999998</v>
      </c>
      <c r="DI25">
        <v>49.375</v>
      </c>
      <c r="DJ25">
        <v>49.811999999999998</v>
      </c>
      <c r="DK25">
        <v>50.186999999999998</v>
      </c>
      <c r="DL25">
        <v>1955.21</v>
      </c>
      <c r="DM25">
        <v>39.9</v>
      </c>
      <c r="DN25">
        <v>0</v>
      </c>
      <c r="DO25">
        <v>180</v>
      </c>
      <c r="DP25">
        <v>0</v>
      </c>
      <c r="DQ25">
        <v>660.99372000000005</v>
      </c>
      <c r="DR25">
        <v>2.6794615371407899</v>
      </c>
      <c r="DS25">
        <v>48.861538507981997</v>
      </c>
      <c r="DT25">
        <v>13331.744000000001</v>
      </c>
      <c r="DU25">
        <v>15</v>
      </c>
      <c r="DV25">
        <v>1628175702.0999999</v>
      </c>
      <c r="DW25" t="s">
        <v>414</v>
      </c>
      <c r="DX25">
        <v>1628175702.0999999</v>
      </c>
      <c r="DY25">
        <v>1628175700.0999999</v>
      </c>
      <c r="DZ25">
        <v>10</v>
      </c>
      <c r="EA25">
        <v>-0.19600000000000001</v>
      </c>
      <c r="EB25">
        <v>6.0000000000000001E-3</v>
      </c>
      <c r="EC25">
        <v>-0.56200000000000006</v>
      </c>
      <c r="ED25">
        <v>0.311</v>
      </c>
      <c r="EE25">
        <v>400</v>
      </c>
      <c r="EF25">
        <v>24</v>
      </c>
      <c r="EG25">
        <v>0.13</v>
      </c>
      <c r="EH25">
        <v>0.05</v>
      </c>
      <c r="EI25">
        <v>49.667606948030098</v>
      </c>
      <c r="EJ25">
        <v>1.9877854396936301</v>
      </c>
      <c r="EK25">
        <v>0.312409011671061</v>
      </c>
      <c r="EL25">
        <v>0</v>
      </c>
      <c r="EM25">
        <v>0.45340474538126302</v>
      </c>
      <c r="EN25">
        <v>-2.5134900776192199E-2</v>
      </c>
      <c r="EO25">
        <v>3.77751382086117E-3</v>
      </c>
      <c r="EP25">
        <v>1</v>
      </c>
      <c r="EQ25">
        <v>1</v>
      </c>
      <c r="ER25">
        <v>2</v>
      </c>
      <c r="ES25" t="s">
        <v>379</v>
      </c>
      <c r="ET25">
        <v>2.9202300000000001</v>
      </c>
      <c r="EU25">
        <v>2.7863899999999999</v>
      </c>
      <c r="EV25">
        <v>7.7915799999999993E-2</v>
      </c>
      <c r="EW25">
        <v>8.9315099999999994E-2</v>
      </c>
      <c r="EX25">
        <v>0.13500499999999999</v>
      </c>
      <c r="EY25">
        <v>0.115985</v>
      </c>
      <c r="EZ25">
        <v>22322</v>
      </c>
      <c r="FA25">
        <v>19119.099999999999</v>
      </c>
      <c r="FB25">
        <v>23915.599999999999</v>
      </c>
      <c r="FC25">
        <v>20605.3</v>
      </c>
      <c r="FD25">
        <v>30397.599999999999</v>
      </c>
      <c r="FE25">
        <v>26082.3</v>
      </c>
      <c r="FF25">
        <v>38949.599999999999</v>
      </c>
      <c r="FG25">
        <v>32797.4</v>
      </c>
      <c r="FH25">
        <v>2.0114000000000001</v>
      </c>
      <c r="FI25">
        <v>1.8673500000000001</v>
      </c>
      <c r="FJ25">
        <v>6.9689000000000001E-2</v>
      </c>
      <c r="FK25">
        <v>0</v>
      </c>
      <c r="FL25">
        <v>28.862300000000001</v>
      </c>
      <c r="FM25">
        <v>999.9</v>
      </c>
      <c r="FN25">
        <v>48.156999999999996</v>
      </c>
      <c r="FO25">
        <v>36.476999999999997</v>
      </c>
      <c r="FP25">
        <v>29.587299999999999</v>
      </c>
      <c r="FQ25">
        <v>60.642800000000001</v>
      </c>
      <c r="FR25">
        <v>33.193100000000001</v>
      </c>
      <c r="FS25">
        <v>1</v>
      </c>
      <c r="FT25">
        <v>0.48802600000000002</v>
      </c>
      <c r="FU25">
        <v>2.3247499999999999</v>
      </c>
      <c r="FV25">
        <v>20.399799999999999</v>
      </c>
      <c r="FW25">
        <v>5.2460399999999998</v>
      </c>
      <c r="FX25">
        <v>11.997999999999999</v>
      </c>
      <c r="FY25">
        <v>4.9638999999999998</v>
      </c>
      <c r="FZ25">
        <v>3.3010000000000002</v>
      </c>
      <c r="GA25">
        <v>9999</v>
      </c>
      <c r="GB25">
        <v>9999</v>
      </c>
      <c r="GC25">
        <v>9999</v>
      </c>
      <c r="GD25">
        <v>999.9</v>
      </c>
      <c r="GE25">
        <v>1.8711599999999999</v>
      </c>
      <c r="GF25">
        <v>1.8763799999999999</v>
      </c>
      <c r="GG25">
        <v>1.8765400000000001</v>
      </c>
      <c r="GH25">
        <v>1.87524</v>
      </c>
      <c r="GI25">
        <v>1.87771</v>
      </c>
      <c r="GJ25">
        <v>1.8734599999999999</v>
      </c>
      <c r="GK25">
        <v>1.87114</v>
      </c>
      <c r="GL25">
        <v>1.87862</v>
      </c>
      <c r="GM25">
        <v>5</v>
      </c>
      <c r="GN25">
        <v>0</v>
      </c>
      <c r="GO25">
        <v>0</v>
      </c>
      <c r="GP25">
        <v>0</v>
      </c>
      <c r="GQ25" t="s">
        <v>371</v>
      </c>
      <c r="GR25" t="s">
        <v>372</v>
      </c>
      <c r="GS25" t="s">
        <v>373</v>
      </c>
      <c r="GT25" t="s">
        <v>373</v>
      </c>
      <c r="GU25" t="s">
        <v>373</v>
      </c>
      <c r="GV25" t="s">
        <v>373</v>
      </c>
      <c r="GW25">
        <v>0</v>
      </c>
      <c r="GX25">
        <v>100</v>
      </c>
      <c r="GY25">
        <v>100</v>
      </c>
      <c r="GZ25">
        <v>-0.61199999999999999</v>
      </c>
      <c r="HA25">
        <v>0.3115</v>
      </c>
      <c r="HB25">
        <v>-0.94785173872787598</v>
      </c>
      <c r="HC25">
        <v>1.17587188380478E-3</v>
      </c>
      <c r="HD25">
        <v>-6.2601144054332803E-7</v>
      </c>
      <c r="HE25">
        <v>2.41796582943236E-10</v>
      </c>
      <c r="HF25">
        <v>0.31146999999999597</v>
      </c>
      <c r="HG25">
        <v>0</v>
      </c>
      <c r="HH25">
        <v>0</v>
      </c>
      <c r="HI25">
        <v>0</v>
      </c>
      <c r="HJ25">
        <v>2</v>
      </c>
      <c r="HK25">
        <v>2154</v>
      </c>
      <c r="HL25">
        <v>1</v>
      </c>
      <c r="HM25">
        <v>23</v>
      </c>
      <c r="HN25">
        <v>1.9</v>
      </c>
      <c r="HO25">
        <v>1.9</v>
      </c>
      <c r="HP25">
        <v>18</v>
      </c>
      <c r="HQ25">
        <v>508.44</v>
      </c>
      <c r="HR25">
        <v>479.80200000000002</v>
      </c>
      <c r="HS25">
        <v>27.000499999999999</v>
      </c>
      <c r="HT25">
        <v>33.487900000000003</v>
      </c>
      <c r="HU25">
        <v>29.9999</v>
      </c>
      <c r="HV25">
        <v>33.278300000000002</v>
      </c>
      <c r="HW25">
        <v>33.234000000000002</v>
      </c>
      <c r="HX25">
        <v>19.936499999999999</v>
      </c>
      <c r="HY25">
        <v>19.657399999999999</v>
      </c>
      <c r="HZ25">
        <v>34.494999999999997</v>
      </c>
      <c r="IA25">
        <v>27</v>
      </c>
      <c r="IB25">
        <v>400</v>
      </c>
      <c r="IC25">
        <v>23.894500000000001</v>
      </c>
      <c r="ID25">
        <v>98.332499999999996</v>
      </c>
      <c r="IE25">
        <v>93.837500000000006</v>
      </c>
    </row>
    <row r="26" spans="1:239" x14ac:dyDescent="0.3">
      <c r="A26">
        <v>10</v>
      </c>
      <c r="B26">
        <v>1628175963</v>
      </c>
      <c r="C26">
        <v>1205.4000000953699</v>
      </c>
      <c r="D26" t="s">
        <v>415</v>
      </c>
      <c r="E26" t="s">
        <v>416</v>
      </c>
      <c r="F26">
        <v>0</v>
      </c>
      <c r="G26" t="s">
        <v>362</v>
      </c>
      <c r="H26" t="s">
        <v>363</v>
      </c>
      <c r="I26" t="s">
        <v>364</v>
      </c>
      <c r="J26">
        <v>1628175963</v>
      </c>
      <c r="K26">
        <f t="shared" si="0"/>
        <v>5.3199733472682571E-3</v>
      </c>
      <c r="L26">
        <f t="shared" si="1"/>
        <v>5.3199733472682569</v>
      </c>
      <c r="M26">
        <f t="shared" si="2"/>
        <v>57.222881135083746</v>
      </c>
      <c r="N26">
        <f t="shared" si="3"/>
        <v>332.46800000000002</v>
      </c>
      <c r="O26">
        <f t="shared" si="4"/>
        <v>109.44081030476633</v>
      </c>
      <c r="P26">
        <f t="shared" si="5"/>
        <v>10.924752896906245</v>
      </c>
      <c r="Q26">
        <f t="shared" si="6"/>
        <v>33.188083458209199</v>
      </c>
      <c r="R26">
        <f t="shared" si="7"/>
        <v>0.44938254782310816</v>
      </c>
      <c r="S26">
        <f t="shared" si="8"/>
        <v>2.9266604671395746</v>
      </c>
      <c r="T26">
        <f t="shared" si="9"/>
        <v>0.4142693175667474</v>
      </c>
      <c r="U26">
        <f t="shared" si="10"/>
        <v>0.26184409515834012</v>
      </c>
      <c r="V26">
        <f t="shared" si="11"/>
        <v>321.51659438117701</v>
      </c>
      <c r="W26">
        <f t="shared" si="12"/>
        <v>30.72482820359787</v>
      </c>
      <c r="X26">
        <f t="shared" si="13"/>
        <v>30.011600000000001</v>
      </c>
      <c r="Y26">
        <f t="shared" si="14"/>
        <v>4.2632893109636871</v>
      </c>
      <c r="Z26">
        <f t="shared" si="15"/>
        <v>70.213216379027514</v>
      </c>
      <c r="AA26">
        <f t="shared" si="16"/>
        <v>3.028192920576199</v>
      </c>
      <c r="AB26">
        <f t="shared" si="17"/>
        <v>4.3128531589114205</v>
      </c>
      <c r="AC26">
        <f t="shared" si="18"/>
        <v>1.2350963903874881</v>
      </c>
      <c r="AD26">
        <f t="shared" si="19"/>
        <v>-234.61082461453015</v>
      </c>
      <c r="AE26">
        <f t="shared" si="20"/>
        <v>31.777318787631884</v>
      </c>
      <c r="AF26">
        <f t="shared" si="21"/>
        <v>2.4169454314059671</v>
      </c>
      <c r="AG26">
        <f t="shared" si="22"/>
        <v>121.10003398568472</v>
      </c>
      <c r="AH26">
        <v>0</v>
      </c>
      <c r="AI26">
        <v>0</v>
      </c>
      <c r="AJ26">
        <f t="shared" si="23"/>
        <v>1</v>
      </c>
      <c r="AK26">
        <f t="shared" si="24"/>
        <v>0</v>
      </c>
      <c r="AL26">
        <f t="shared" si="25"/>
        <v>52228.341888775984</v>
      </c>
      <c r="AM26" t="s">
        <v>365</v>
      </c>
      <c r="AN26">
        <v>10238.9</v>
      </c>
      <c r="AO26">
        <v>302.21199999999999</v>
      </c>
      <c r="AP26">
        <v>4052.3</v>
      </c>
      <c r="AQ26">
        <f t="shared" si="26"/>
        <v>0.92542210596451402</v>
      </c>
      <c r="AR26">
        <v>-0.32343011824092399</v>
      </c>
      <c r="AS26" t="s">
        <v>417</v>
      </c>
      <c r="AT26">
        <v>10340.200000000001</v>
      </c>
      <c r="AU26">
        <v>678.59132</v>
      </c>
      <c r="AV26">
        <v>1053.78</v>
      </c>
      <c r="AW26">
        <f t="shared" si="27"/>
        <v>0.35604080548121997</v>
      </c>
      <c r="AX26">
        <v>0.5</v>
      </c>
      <c r="AY26">
        <f t="shared" si="28"/>
        <v>1681.2306001975007</v>
      </c>
      <c r="AZ26">
        <f t="shared" si="29"/>
        <v>57.222881135083746</v>
      </c>
      <c r="BA26">
        <f t="shared" si="30"/>
        <v>299.29334854699653</v>
      </c>
      <c r="BB26">
        <f t="shared" si="31"/>
        <v>3.4228684183219407E-2</v>
      </c>
      <c r="BC26">
        <f t="shared" si="32"/>
        <v>2.8454895708781724</v>
      </c>
      <c r="BD26">
        <f t="shared" si="33"/>
        <v>249.30651084031993</v>
      </c>
      <c r="BE26" t="s">
        <v>418</v>
      </c>
      <c r="BF26">
        <v>527.96</v>
      </c>
      <c r="BG26">
        <f t="shared" si="34"/>
        <v>527.96</v>
      </c>
      <c r="BH26">
        <f t="shared" si="35"/>
        <v>0.49898460779289788</v>
      </c>
      <c r="BI26">
        <f t="shared" si="36"/>
        <v>0.71353063786086501</v>
      </c>
      <c r="BJ26">
        <f t="shared" si="37"/>
        <v>0.85080327096704644</v>
      </c>
      <c r="BK26">
        <f t="shared" si="38"/>
        <v>0.49920789602537624</v>
      </c>
      <c r="BL26">
        <f t="shared" si="39"/>
        <v>0.79958656970183106</v>
      </c>
      <c r="BM26">
        <f t="shared" si="40"/>
        <v>0.55514361068606399</v>
      </c>
      <c r="BN26">
        <f t="shared" si="41"/>
        <v>0.44485638931393601</v>
      </c>
      <c r="BO26">
        <f t="shared" si="42"/>
        <v>2000.04</v>
      </c>
      <c r="BP26">
        <f t="shared" si="43"/>
        <v>1681.2306001975007</v>
      </c>
      <c r="BQ26">
        <f t="shared" si="44"/>
        <v>0.84059848812898785</v>
      </c>
      <c r="BR26">
        <f t="shared" si="45"/>
        <v>0.16075508208894673</v>
      </c>
      <c r="BS26">
        <v>6</v>
      </c>
      <c r="BT26">
        <v>0.5</v>
      </c>
      <c r="BU26" t="s">
        <v>368</v>
      </c>
      <c r="BV26">
        <v>2</v>
      </c>
      <c r="BW26">
        <v>1628175963</v>
      </c>
      <c r="BX26">
        <v>332.46800000000002</v>
      </c>
      <c r="BY26">
        <v>403.232730196734</v>
      </c>
      <c r="BZ26">
        <v>30.335504163290199</v>
      </c>
      <c r="CA26">
        <v>24.147400000000001</v>
      </c>
      <c r="CB26">
        <v>333.11599999999999</v>
      </c>
      <c r="CC26">
        <v>29.882200000000001</v>
      </c>
      <c r="CD26">
        <v>500.178</v>
      </c>
      <c r="CE26">
        <v>99.723699999999994</v>
      </c>
      <c r="CF26">
        <v>9.96919E-2</v>
      </c>
      <c r="CG26">
        <v>30.213000000000001</v>
      </c>
      <c r="CH26">
        <v>30.011600000000001</v>
      </c>
      <c r="CI26">
        <v>999.9</v>
      </c>
      <c r="CJ26">
        <v>0</v>
      </c>
      <c r="CK26">
        <v>0</v>
      </c>
      <c r="CL26">
        <v>10011.200000000001</v>
      </c>
      <c r="CM26">
        <v>0</v>
      </c>
      <c r="CN26">
        <v>1289.75</v>
      </c>
      <c r="CO26">
        <v>-67.554000000000002</v>
      </c>
      <c r="CP26">
        <v>342.82499999999999</v>
      </c>
      <c r="CQ26">
        <v>409.92</v>
      </c>
      <c r="CR26">
        <v>6.0645899999999999</v>
      </c>
      <c r="CS26">
        <v>400.02199999999999</v>
      </c>
      <c r="CT26">
        <v>24.147400000000001</v>
      </c>
      <c r="CU26">
        <v>3.0128499999999998</v>
      </c>
      <c r="CV26">
        <v>2.4080699999999999</v>
      </c>
      <c r="CW26">
        <v>24.0991</v>
      </c>
      <c r="CX26">
        <v>20.418099999999999</v>
      </c>
      <c r="CY26">
        <v>2000.04</v>
      </c>
      <c r="CZ26">
        <v>0.98</v>
      </c>
      <c r="DA26">
        <v>2.00001E-2</v>
      </c>
      <c r="DB26">
        <v>0</v>
      </c>
      <c r="DC26">
        <v>678.79100000000005</v>
      </c>
      <c r="DD26">
        <v>4.9996700000000001</v>
      </c>
      <c r="DE26">
        <v>13698.6</v>
      </c>
      <c r="DF26">
        <v>16734.400000000001</v>
      </c>
      <c r="DG26">
        <v>48.686999999999998</v>
      </c>
      <c r="DH26">
        <v>50.311999999999998</v>
      </c>
      <c r="DI26">
        <v>49.436999999999998</v>
      </c>
      <c r="DJ26">
        <v>49.875</v>
      </c>
      <c r="DK26">
        <v>50.186999999999998</v>
      </c>
      <c r="DL26">
        <v>1955.14</v>
      </c>
      <c r="DM26">
        <v>39.9</v>
      </c>
      <c r="DN26">
        <v>0</v>
      </c>
      <c r="DO26">
        <v>147.59999990463299</v>
      </c>
      <c r="DP26">
        <v>0</v>
      </c>
      <c r="DQ26">
        <v>678.59132</v>
      </c>
      <c r="DR26">
        <v>3.4360769222773402</v>
      </c>
      <c r="DS26">
        <v>63.900000107259601</v>
      </c>
      <c r="DT26">
        <v>13691.78</v>
      </c>
      <c r="DU26">
        <v>15</v>
      </c>
      <c r="DV26">
        <v>1628175900.5</v>
      </c>
      <c r="DW26" t="s">
        <v>419</v>
      </c>
      <c r="DX26">
        <v>1628175895.5</v>
      </c>
      <c r="DY26">
        <v>1628175900.5</v>
      </c>
      <c r="DZ26">
        <v>11</v>
      </c>
      <c r="EA26">
        <v>-3.2000000000000001E-2</v>
      </c>
      <c r="EB26">
        <v>1.7999999999999999E-2</v>
      </c>
      <c r="EC26">
        <v>-0.59299999999999997</v>
      </c>
      <c r="ED26">
        <v>0.33</v>
      </c>
      <c r="EE26">
        <v>400</v>
      </c>
      <c r="EF26">
        <v>24</v>
      </c>
      <c r="EG26">
        <v>0.04</v>
      </c>
      <c r="EH26">
        <v>0.01</v>
      </c>
      <c r="EI26">
        <v>54.315146195339103</v>
      </c>
      <c r="EJ26">
        <v>0.99794100698176902</v>
      </c>
      <c r="EK26">
        <v>0.14999918893615999</v>
      </c>
      <c r="EL26">
        <v>1</v>
      </c>
      <c r="EM26">
        <v>0.43734674776600901</v>
      </c>
      <c r="EN26">
        <v>5.7138559916604797E-3</v>
      </c>
      <c r="EO26">
        <v>2.6472964100023701E-3</v>
      </c>
      <c r="EP26">
        <v>1</v>
      </c>
      <c r="EQ26">
        <v>2</v>
      </c>
      <c r="ER26">
        <v>2</v>
      </c>
      <c r="ES26" t="s">
        <v>370</v>
      </c>
      <c r="ET26">
        <v>2.9200200000000001</v>
      </c>
      <c r="EU26">
        <v>2.7862800000000001</v>
      </c>
      <c r="EV26">
        <v>7.6960000000000001E-2</v>
      </c>
      <c r="EW26">
        <v>8.9299299999999998E-2</v>
      </c>
      <c r="EX26">
        <v>0.13511799999999999</v>
      </c>
      <c r="EY26">
        <v>0.11676300000000001</v>
      </c>
      <c r="EZ26">
        <v>22341.7</v>
      </c>
      <c r="FA26">
        <v>19116</v>
      </c>
      <c r="FB26">
        <v>23912.1</v>
      </c>
      <c r="FC26">
        <v>20601.8</v>
      </c>
      <c r="FD26">
        <v>30389.9</v>
      </c>
      <c r="FE26">
        <v>26055.3</v>
      </c>
      <c r="FF26">
        <v>38944.5</v>
      </c>
      <c r="FG26">
        <v>32792.199999999997</v>
      </c>
      <c r="FH26">
        <v>2.0104000000000002</v>
      </c>
      <c r="FI26">
        <v>1.86402</v>
      </c>
      <c r="FJ26">
        <v>6.8187700000000004E-2</v>
      </c>
      <c r="FK26">
        <v>0</v>
      </c>
      <c r="FL26">
        <v>28.901</v>
      </c>
      <c r="FM26">
        <v>999.9</v>
      </c>
      <c r="FN26">
        <v>47.436</v>
      </c>
      <c r="FO26">
        <v>36.85</v>
      </c>
      <c r="FP26">
        <v>29.744800000000001</v>
      </c>
      <c r="FQ26">
        <v>60.662799999999997</v>
      </c>
      <c r="FR26">
        <v>33.1691</v>
      </c>
      <c r="FS26">
        <v>1</v>
      </c>
      <c r="FT26">
        <v>0.49585400000000002</v>
      </c>
      <c r="FU26">
        <v>2.3825400000000001</v>
      </c>
      <c r="FV26">
        <v>20.399100000000001</v>
      </c>
      <c r="FW26">
        <v>5.24709</v>
      </c>
      <c r="FX26">
        <v>11.997999999999999</v>
      </c>
      <c r="FY26">
        <v>4.9638</v>
      </c>
      <c r="FZ26">
        <v>3.3010000000000002</v>
      </c>
      <c r="GA26">
        <v>9999</v>
      </c>
      <c r="GB26">
        <v>9999</v>
      </c>
      <c r="GC26">
        <v>9999</v>
      </c>
      <c r="GD26">
        <v>999.9</v>
      </c>
      <c r="GE26">
        <v>1.8711800000000001</v>
      </c>
      <c r="GF26">
        <v>1.8763700000000001</v>
      </c>
      <c r="GG26">
        <v>1.8765400000000001</v>
      </c>
      <c r="GH26">
        <v>1.8752500000000001</v>
      </c>
      <c r="GI26">
        <v>1.8777299999999999</v>
      </c>
      <c r="GJ26">
        <v>1.87347</v>
      </c>
      <c r="GK26">
        <v>1.8711500000000001</v>
      </c>
      <c r="GL26">
        <v>1.8785499999999999</v>
      </c>
      <c r="GM26">
        <v>5</v>
      </c>
      <c r="GN26">
        <v>0</v>
      </c>
      <c r="GO26">
        <v>0</v>
      </c>
      <c r="GP26">
        <v>0</v>
      </c>
      <c r="GQ26" t="s">
        <v>371</v>
      </c>
      <c r="GR26" t="s">
        <v>372</v>
      </c>
      <c r="GS26" t="s">
        <v>373</v>
      </c>
      <c r="GT26" t="s">
        <v>373</v>
      </c>
      <c r="GU26" t="s">
        <v>373</v>
      </c>
      <c r="GV26" t="s">
        <v>373</v>
      </c>
      <c r="GW26">
        <v>0</v>
      </c>
      <c r="GX26">
        <v>100</v>
      </c>
      <c r="GY26">
        <v>100</v>
      </c>
      <c r="GZ26">
        <v>-0.64800000000000002</v>
      </c>
      <c r="HA26">
        <v>0.32979999999999998</v>
      </c>
      <c r="HB26">
        <v>-0.97959196559658701</v>
      </c>
      <c r="HC26">
        <v>1.17587188380478E-3</v>
      </c>
      <c r="HD26">
        <v>-6.2601144054332803E-7</v>
      </c>
      <c r="HE26">
        <v>2.41796582943236E-10</v>
      </c>
      <c r="HF26">
        <v>0.32981500000000402</v>
      </c>
      <c r="HG26">
        <v>0</v>
      </c>
      <c r="HH26">
        <v>0</v>
      </c>
      <c r="HI26">
        <v>0</v>
      </c>
      <c r="HJ26">
        <v>2</v>
      </c>
      <c r="HK26">
        <v>2154</v>
      </c>
      <c r="HL26">
        <v>1</v>
      </c>
      <c r="HM26">
        <v>23</v>
      </c>
      <c r="HN26">
        <v>1.1000000000000001</v>
      </c>
      <c r="HO26">
        <v>1</v>
      </c>
      <c r="HP26">
        <v>18</v>
      </c>
      <c r="HQ26">
        <v>508.53500000000003</v>
      </c>
      <c r="HR26">
        <v>478.35</v>
      </c>
      <c r="HS26">
        <v>27.000800000000002</v>
      </c>
      <c r="HT26">
        <v>33.555999999999997</v>
      </c>
      <c r="HU26">
        <v>30.000399999999999</v>
      </c>
      <c r="HV26">
        <v>33.372799999999998</v>
      </c>
      <c r="HW26">
        <v>33.335799999999999</v>
      </c>
      <c r="HX26">
        <v>19.939800000000002</v>
      </c>
      <c r="HY26">
        <v>18.625699999999998</v>
      </c>
      <c r="HZ26">
        <v>34.291600000000003</v>
      </c>
      <c r="IA26">
        <v>27</v>
      </c>
      <c r="IB26">
        <v>400</v>
      </c>
      <c r="IC26">
        <v>24.228300000000001</v>
      </c>
      <c r="ID26">
        <v>98.319199999999995</v>
      </c>
      <c r="IE26">
        <v>93.822000000000003</v>
      </c>
    </row>
    <row r="27" spans="1:239" x14ac:dyDescent="0.3">
      <c r="A27">
        <v>11</v>
      </c>
      <c r="B27">
        <v>1628176066.5</v>
      </c>
      <c r="C27">
        <v>1308.9000000953699</v>
      </c>
      <c r="D27" t="s">
        <v>420</v>
      </c>
      <c r="E27" t="s">
        <v>421</v>
      </c>
      <c r="F27">
        <v>0</v>
      </c>
      <c r="G27" t="s">
        <v>362</v>
      </c>
      <c r="H27" t="s">
        <v>363</v>
      </c>
      <c r="I27" t="s">
        <v>364</v>
      </c>
      <c r="J27">
        <v>1628176066.5</v>
      </c>
      <c r="K27">
        <f t="shared" si="0"/>
        <v>5.2444377296212517E-3</v>
      </c>
      <c r="L27">
        <f t="shared" si="1"/>
        <v>5.2444377296212519</v>
      </c>
      <c r="M27">
        <f t="shared" si="2"/>
        <v>55.136656433898402</v>
      </c>
      <c r="N27">
        <f t="shared" si="3"/>
        <v>526.59900000000005</v>
      </c>
      <c r="O27">
        <f t="shared" si="4"/>
        <v>304.48443860353711</v>
      </c>
      <c r="P27">
        <f t="shared" si="5"/>
        <v>30.395856961931372</v>
      </c>
      <c r="Q27">
        <f t="shared" si="6"/>
        <v>52.568952139908006</v>
      </c>
      <c r="R27">
        <f t="shared" si="7"/>
        <v>0.44240133019110861</v>
      </c>
      <c r="S27">
        <f t="shared" si="8"/>
        <v>2.9267220021752856</v>
      </c>
      <c r="T27">
        <f t="shared" si="9"/>
        <v>0.40832695825581777</v>
      </c>
      <c r="U27">
        <f t="shared" si="10"/>
        <v>0.25804674283614526</v>
      </c>
      <c r="V27">
        <f t="shared" si="11"/>
        <v>321.51659438117701</v>
      </c>
      <c r="W27">
        <f t="shared" si="12"/>
        <v>30.766028292913131</v>
      </c>
      <c r="X27">
        <f t="shared" si="13"/>
        <v>30.077400000000001</v>
      </c>
      <c r="Y27">
        <f t="shared" si="14"/>
        <v>4.2794275819648258</v>
      </c>
      <c r="Z27">
        <f t="shared" si="15"/>
        <v>70.499436601770157</v>
      </c>
      <c r="AA27">
        <f t="shared" si="16"/>
        <v>3.0443056410901397</v>
      </c>
      <c r="AB27">
        <f t="shared" si="17"/>
        <v>4.3181985386443511</v>
      </c>
      <c r="AC27">
        <f t="shared" si="18"/>
        <v>1.2351219408746861</v>
      </c>
      <c r="AD27">
        <f t="shared" si="19"/>
        <v>-231.27970387629719</v>
      </c>
      <c r="AE27">
        <f t="shared" si="20"/>
        <v>24.803870630576203</v>
      </c>
      <c r="AF27">
        <f t="shared" si="21"/>
        <v>1.8873294922457862</v>
      </c>
      <c r="AG27">
        <f t="shared" si="22"/>
        <v>116.92809062770181</v>
      </c>
      <c r="AH27">
        <v>0</v>
      </c>
      <c r="AI27">
        <v>0</v>
      </c>
      <c r="AJ27">
        <f t="shared" si="23"/>
        <v>1</v>
      </c>
      <c r="AK27">
        <f t="shared" si="24"/>
        <v>0</v>
      </c>
      <c r="AL27">
        <f t="shared" si="25"/>
        <v>52226.454486866431</v>
      </c>
      <c r="AM27" t="s">
        <v>365</v>
      </c>
      <c r="AN27">
        <v>10238.9</v>
      </c>
      <c r="AO27">
        <v>302.21199999999999</v>
      </c>
      <c r="AP27">
        <v>4052.3</v>
      </c>
      <c r="AQ27">
        <f t="shared" si="26"/>
        <v>0.92542210596451402</v>
      </c>
      <c r="AR27">
        <v>-0.32343011824092399</v>
      </c>
      <c r="AS27" t="s">
        <v>422</v>
      </c>
      <c r="AT27">
        <v>10340.299999999999</v>
      </c>
      <c r="AU27">
        <v>687.75868000000003</v>
      </c>
      <c r="AV27">
        <v>1105.29</v>
      </c>
      <c r="AW27">
        <f t="shared" si="27"/>
        <v>0.37775725827610851</v>
      </c>
      <c r="AX27">
        <v>0.5</v>
      </c>
      <c r="AY27">
        <f t="shared" si="28"/>
        <v>1681.2306001975007</v>
      </c>
      <c r="AZ27">
        <f t="shared" si="29"/>
        <v>55.136656433898402</v>
      </c>
      <c r="BA27">
        <f t="shared" si="30"/>
        <v>317.54853103025209</v>
      </c>
      <c r="BB27">
        <f t="shared" si="31"/>
        <v>3.2987792718990605E-2</v>
      </c>
      <c r="BC27">
        <f t="shared" si="32"/>
        <v>2.6662776284956893</v>
      </c>
      <c r="BD27">
        <f t="shared" si="33"/>
        <v>252.08588818029358</v>
      </c>
      <c r="BE27" t="s">
        <v>423</v>
      </c>
      <c r="BF27">
        <v>539.84</v>
      </c>
      <c r="BG27">
        <f t="shared" si="34"/>
        <v>539.84</v>
      </c>
      <c r="BH27">
        <f t="shared" si="35"/>
        <v>0.51158519483574438</v>
      </c>
      <c r="BI27">
        <f t="shared" si="36"/>
        <v>0.73840537624900515</v>
      </c>
      <c r="BJ27">
        <f t="shared" si="37"/>
        <v>0.83901596032410342</v>
      </c>
      <c r="BK27">
        <f t="shared" si="38"/>
        <v>0.51991378172481373</v>
      </c>
      <c r="BL27">
        <f t="shared" si="39"/>
        <v>0.78585089203240033</v>
      </c>
      <c r="BM27">
        <f t="shared" si="40"/>
        <v>0.5795939330264257</v>
      </c>
      <c r="BN27">
        <f t="shared" si="41"/>
        <v>0.4204060669735743</v>
      </c>
      <c r="BO27">
        <f t="shared" si="42"/>
        <v>2000.04</v>
      </c>
      <c r="BP27">
        <f t="shared" si="43"/>
        <v>1681.2306001975007</v>
      </c>
      <c r="BQ27">
        <f t="shared" si="44"/>
        <v>0.84059848812898785</v>
      </c>
      <c r="BR27">
        <f t="shared" si="45"/>
        <v>0.16075508208894673</v>
      </c>
      <c r="BS27">
        <v>6</v>
      </c>
      <c r="BT27">
        <v>0.5</v>
      </c>
      <c r="BU27" t="s">
        <v>368</v>
      </c>
      <c r="BV27">
        <v>2</v>
      </c>
      <c r="BW27">
        <v>1628176066.5</v>
      </c>
      <c r="BX27">
        <v>526.59900000000005</v>
      </c>
      <c r="BY27">
        <v>596.03968742761901</v>
      </c>
      <c r="BZ27">
        <v>30.495724967578401</v>
      </c>
      <c r="CA27">
        <v>24.397600000000001</v>
      </c>
      <c r="CB27">
        <v>527.08299999999997</v>
      </c>
      <c r="CC27">
        <v>30.029699999999998</v>
      </c>
      <c r="CD27">
        <v>500.26900000000001</v>
      </c>
      <c r="CE27">
        <v>99.727199999999996</v>
      </c>
      <c r="CF27">
        <v>0.100092</v>
      </c>
      <c r="CG27">
        <v>30.2346</v>
      </c>
      <c r="CH27">
        <v>30.077400000000001</v>
      </c>
      <c r="CI27">
        <v>999.9</v>
      </c>
      <c r="CJ27">
        <v>0</v>
      </c>
      <c r="CK27">
        <v>0</v>
      </c>
      <c r="CL27">
        <v>10011.200000000001</v>
      </c>
      <c r="CM27">
        <v>0</v>
      </c>
      <c r="CN27">
        <v>1296.71</v>
      </c>
      <c r="CO27">
        <v>-73.259900000000002</v>
      </c>
      <c r="CP27">
        <v>543.09100000000001</v>
      </c>
      <c r="CQ27">
        <v>614.86</v>
      </c>
      <c r="CR27">
        <v>5.9678399999999998</v>
      </c>
      <c r="CS27">
        <v>599.85900000000004</v>
      </c>
      <c r="CT27">
        <v>24.397600000000001</v>
      </c>
      <c r="CU27">
        <v>3.02826</v>
      </c>
      <c r="CV27">
        <v>2.4331</v>
      </c>
      <c r="CW27">
        <v>24.184100000000001</v>
      </c>
      <c r="CX27">
        <v>20.585799999999999</v>
      </c>
      <c r="CY27">
        <v>2000.04</v>
      </c>
      <c r="CZ27">
        <v>0.98</v>
      </c>
      <c r="DA27">
        <v>2.00001E-2</v>
      </c>
      <c r="DB27">
        <v>0</v>
      </c>
      <c r="DC27">
        <v>688.31299999999999</v>
      </c>
      <c r="DD27">
        <v>4.9996700000000001</v>
      </c>
      <c r="DE27">
        <v>13887.4</v>
      </c>
      <c r="DF27">
        <v>16734.400000000001</v>
      </c>
      <c r="DG27">
        <v>48.75</v>
      </c>
      <c r="DH27">
        <v>50.375</v>
      </c>
      <c r="DI27">
        <v>49.436999999999998</v>
      </c>
      <c r="DJ27">
        <v>49.936999999999998</v>
      </c>
      <c r="DK27">
        <v>50.25</v>
      </c>
      <c r="DL27">
        <v>1955.14</v>
      </c>
      <c r="DM27">
        <v>39.9</v>
      </c>
      <c r="DN27">
        <v>0</v>
      </c>
      <c r="DO27">
        <v>103.200000047684</v>
      </c>
      <c r="DP27">
        <v>0</v>
      </c>
      <c r="DQ27">
        <v>687.75868000000003</v>
      </c>
      <c r="DR27">
        <v>3.1089999947518399</v>
      </c>
      <c r="DS27">
        <v>43.869230818963302</v>
      </c>
      <c r="DT27">
        <v>13881.944</v>
      </c>
      <c r="DU27">
        <v>15</v>
      </c>
      <c r="DV27">
        <v>1628176028.5</v>
      </c>
      <c r="DW27" t="s">
        <v>424</v>
      </c>
      <c r="DX27">
        <v>1628176028.5</v>
      </c>
      <c r="DY27">
        <v>1628176025.5</v>
      </c>
      <c r="DZ27">
        <v>12</v>
      </c>
      <c r="EA27">
        <v>1.4999999999999999E-2</v>
      </c>
      <c r="EB27">
        <v>6.0000000000000001E-3</v>
      </c>
      <c r="EC27">
        <v>-0.432</v>
      </c>
      <c r="ED27">
        <v>0.33600000000000002</v>
      </c>
      <c r="EE27">
        <v>600</v>
      </c>
      <c r="EF27">
        <v>24</v>
      </c>
      <c r="EG27">
        <v>0.03</v>
      </c>
      <c r="EH27">
        <v>0.05</v>
      </c>
      <c r="EI27">
        <v>58.293494253714996</v>
      </c>
      <c r="EJ27">
        <v>0.58025911620078097</v>
      </c>
      <c r="EK27">
        <v>0.181768882149942</v>
      </c>
      <c r="EL27">
        <v>1</v>
      </c>
      <c r="EM27">
        <v>0.41932691735953798</v>
      </c>
      <c r="EN27">
        <v>9.6891295312696496E-2</v>
      </c>
      <c r="EO27">
        <v>1.9644950007993999E-2</v>
      </c>
      <c r="EP27">
        <v>1</v>
      </c>
      <c r="EQ27">
        <v>2</v>
      </c>
      <c r="ER27">
        <v>2</v>
      </c>
      <c r="ES27" t="s">
        <v>370</v>
      </c>
      <c r="ET27">
        <v>2.92014</v>
      </c>
      <c r="EU27">
        <v>2.78668</v>
      </c>
      <c r="EV27">
        <v>0.109053</v>
      </c>
      <c r="EW27">
        <v>0.120212</v>
      </c>
      <c r="EX27">
        <v>0.135548</v>
      </c>
      <c r="EY27">
        <v>0.11757099999999999</v>
      </c>
      <c r="EZ27">
        <v>21559.9</v>
      </c>
      <c r="FA27">
        <v>18462.599999999999</v>
      </c>
      <c r="FB27">
        <v>23906.799999999999</v>
      </c>
      <c r="FC27">
        <v>20597.099999999999</v>
      </c>
      <c r="FD27">
        <v>30369</v>
      </c>
      <c r="FE27">
        <v>26026.5</v>
      </c>
      <c r="FF27">
        <v>38936.199999999997</v>
      </c>
      <c r="FG27">
        <v>32785.599999999999</v>
      </c>
      <c r="FH27">
        <v>2.0088499999999998</v>
      </c>
      <c r="FI27">
        <v>1.8616200000000001</v>
      </c>
      <c r="FJ27">
        <v>6.63102E-2</v>
      </c>
      <c r="FK27">
        <v>0</v>
      </c>
      <c r="FL27">
        <v>28.997499999999999</v>
      </c>
      <c r="FM27">
        <v>999.9</v>
      </c>
      <c r="FN27">
        <v>46.942</v>
      </c>
      <c r="FO27">
        <v>37.081000000000003</v>
      </c>
      <c r="FP27">
        <v>29.807300000000001</v>
      </c>
      <c r="FQ27">
        <v>60.772799999999997</v>
      </c>
      <c r="FR27">
        <v>33.181100000000001</v>
      </c>
      <c r="FS27">
        <v>1</v>
      </c>
      <c r="FT27">
        <v>0.50658300000000001</v>
      </c>
      <c r="FU27">
        <v>2.4578500000000001</v>
      </c>
      <c r="FV27">
        <v>20.398</v>
      </c>
      <c r="FW27">
        <v>5.2469400000000004</v>
      </c>
      <c r="FX27">
        <v>11.997999999999999</v>
      </c>
      <c r="FY27">
        <v>4.9640500000000003</v>
      </c>
      <c r="FZ27">
        <v>3.3010000000000002</v>
      </c>
      <c r="GA27">
        <v>9999</v>
      </c>
      <c r="GB27">
        <v>9999</v>
      </c>
      <c r="GC27">
        <v>9999</v>
      </c>
      <c r="GD27">
        <v>999.9</v>
      </c>
      <c r="GE27">
        <v>1.8711899999999999</v>
      </c>
      <c r="GF27">
        <v>1.8763700000000001</v>
      </c>
      <c r="GG27">
        <v>1.8765400000000001</v>
      </c>
      <c r="GH27">
        <v>1.8752500000000001</v>
      </c>
      <c r="GI27">
        <v>1.8776900000000001</v>
      </c>
      <c r="GJ27">
        <v>1.87347</v>
      </c>
      <c r="GK27">
        <v>1.8711899999999999</v>
      </c>
      <c r="GL27">
        <v>1.87853</v>
      </c>
      <c r="GM27">
        <v>5</v>
      </c>
      <c r="GN27">
        <v>0</v>
      </c>
      <c r="GO27">
        <v>0</v>
      </c>
      <c r="GP27">
        <v>0</v>
      </c>
      <c r="GQ27" t="s">
        <v>371</v>
      </c>
      <c r="GR27" t="s">
        <v>372</v>
      </c>
      <c r="GS27" t="s">
        <v>373</v>
      </c>
      <c r="GT27" t="s">
        <v>373</v>
      </c>
      <c r="GU27" t="s">
        <v>373</v>
      </c>
      <c r="GV27" t="s">
        <v>373</v>
      </c>
      <c r="GW27">
        <v>0</v>
      </c>
      <c r="GX27">
        <v>100</v>
      </c>
      <c r="GY27">
        <v>100</v>
      </c>
      <c r="GZ27">
        <v>-0.48399999999999999</v>
      </c>
      <c r="HA27">
        <v>0.3357</v>
      </c>
      <c r="HB27">
        <v>-0.96435306421999301</v>
      </c>
      <c r="HC27">
        <v>1.17587188380478E-3</v>
      </c>
      <c r="HD27">
        <v>-6.2601144054332803E-7</v>
      </c>
      <c r="HE27">
        <v>2.41796582943236E-10</v>
      </c>
      <c r="HF27">
        <v>0.33573999999999399</v>
      </c>
      <c r="HG27">
        <v>0</v>
      </c>
      <c r="HH27">
        <v>0</v>
      </c>
      <c r="HI27">
        <v>0</v>
      </c>
      <c r="HJ27">
        <v>2</v>
      </c>
      <c r="HK27">
        <v>2154</v>
      </c>
      <c r="HL27">
        <v>1</v>
      </c>
      <c r="HM27">
        <v>23</v>
      </c>
      <c r="HN27">
        <v>0.6</v>
      </c>
      <c r="HO27">
        <v>0.7</v>
      </c>
      <c r="HP27">
        <v>18</v>
      </c>
      <c r="HQ27">
        <v>508.36399999999998</v>
      </c>
      <c r="HR27">
        <v>477.529</v>
      </c>
      <c r="HS27">
        <v>26.999400000000001</v>
      </c>
      <c r="HT27">
        <v>33.667099999999998</v>
      </c>
      <c r="HU27">
        <v>30.000599999999999</v>
      </c>
      <c r="HV27">
        <v>33.478000000000002</v>
      </c>
      <c r="HW27">
        <v>33.438899999999997</v>
      </c>
      <c r="HX27">
        <v>27.6249</v>
      </c>
      <c r="HY27">
        <v>18.195399999999999</v>
      </c>
      <c r="HZ27">
        <v>34.419499999999999</v>
      </c>
      <c r="IA27">
        <v>27</v>
      </c>
      <c r="IB27">
        <v>600</v>
      </c>
      <c r="IC27">
        <v>24.366499999999998</v>
      </c>
      <c r="ID27">
        <v>98.297899999999998</v>
      </c>
      <c r="IE27">
        <v>93.802199999999999</v>
      </c>
    </row>
    <row r="28" spans="1:239" x14ac:dyDescent="0.3">
      <c r="A28">
        <v>12</v>
      </c>
      <c r="B28">
        <v>1628176179.5</v>
      </c>
      <c r="C28">
        <v>1421.9000000953699</v>
      </c>
      <c r="D28" t="s">
        <v>425</v>
      </c>
      <c r="E28" t="s">
        <v>426</v>
      </c>
      <c r="F28">
        <v>0</v>
      </c>
      <c r="G28" t="s">
        <v>362</v>
      </c>
      <c r="H28" t="s">
        <v>363</v>
      </c>
      <c r="I28" t="s">
        <v>364</v>
      </c>
      <c r="J28">
        <v>1628176179.5</v>
      </c>
      <c r="K28">
        <f t="shared" si="0"/>
        <v>4.6685684467827546E-3</v>
      </c>
      <c r="L28">
        <f t="shared" si="1"/>
        <v>4.6685684467827544</v>
      </c>
      <c r="M28">
        <f t="shared" si="2"/>
        <v>63.221781181396437</v>
      </c>
      <c r="N28">
        <f t="shared" si="3"/>
        <v>724.46299999999997</v>
      </c>
      <c r="O28">
        <f t="shared" si="4"/>
        <v>429.46829132440092</v>
      </c>
      <c r="P28">
        <f t="shared" si="5"/>
        <v>42.873105317146475</v>
      </c>
      <c r="Q28">
        <f t="shared" si="6"/>
        <v>72.321936508031001</v>
      </c>
      <c r="R28">
        <f t="shared" si="7"/>
        <v>0.3794881810156166</v>
      </c>
      <c r="S28">
        <f t="shared" si="8"/>
        <v>2.923132745966627</v>
      </c>
      <c r="T28">
        <f t="shared" si="9"/>
        <v>0.35408931024118584</v>
      </c>
      <c r="U28">
        <f t="shared" si="10"/>
        <v>0.22344599021977277</v>
      </c>
      <c r="V28">
        <f t="shared" si="11"/>
        <v>321.50861438118659</v>
      </c>
      <c r="W28">
        <f t="shared" si="12"/>
        <v>30.867943920668317</v>
      </c>
      <c r="X28">
        <f t="shared" si="13"/>
        <v>30.0977</v>
      </c>
      <c r="Y28">
        <f t="shared" si="14"/>
        <v>4.2844171439025729</v>
      </c>
      <c r="Z28">
        <f t="shared" si="15"/>
        <v>70.045919656671401</v>
      </c>
      <c r="AA28">
        <f t="shared" si="16"/>
        <v>3.016337666625815</v>
      </c>
      <c r="AB28">
        <f t="shared" si="17"/>
        <v>4.3062289443986614</v>
      </c>
      <c r="AC28">
        <f t="shared" si="18"/>
        <v>1.2680794772767578</v>
      </c>
      <c r="AD28">
        <f t="shared" si="19"/>
        <v>-205.88386850311949</v>
      </c>
      <c r="AE28">
        <f t="shared" si="20"/>
        <v>13.946886035148889</v>
      </c>
      <c r="AF28">
        <f t="shared" si="21"/>
        <v>1.0623755105191675</v>
      </c>
      <c r="AG28">
        <f t="shared" si="22"/>
        <v>130.63400742373517</v>
      </c>
      <c r="AH28">
        <v>0</v>
      </c>
      <c r="AI28">
        <v>0</v>
      </c>
      <c r="AJ28">
        <f t="shared" si="23"/>
        <v>1</v>
      </c>
      <c r="AK28">
        <f t="shared" si="24"/>
        <v>0</v>
      </c>
      <c r="AL28">
        <f t="shared" si="25"/>
        <v>52132.322488902326</v>
      </c>
      <c r="AM28" t="s">
        <v>365</v>
      </c>
      <c r="AN28">
        <v>10238.9</v>
      </c>
      <c r="AO28">
        <v>302.21199999999999</v>
      </c>
      <c r="AP28">
        <v>4052.3</v>
      </c>
      <c r="AQ28">
        <f t="shared" si="26"/>
        <v>0.92542210596451402</v>
      </c>
      <c r="AR28">
        <v>-0.32343011824092399</v>
      </c>
      <c r="AS28" t="s">
        <v>427</v>
      </c>
      <c r="AT28">
        <v>10340.1</v>
      </c>
      <c r="AU28">
        <v>685.14380000000006</v>
      </c>
      <c r="AV28">
        <v>1117.07</v>
      </c>
      <c r="AW28">
        <f t="shared" si="27"/>
        <v>0.38665992283384198</v>
      </c>
      <c r="AX28">
        <v>0.5</v>
      </c>
      <c r="AY28">
        <f t="shared" si="28"/>
        <v>1681.1886001975058</v>
      </c>
      <c r="AZ28">
        <f t="shared" si="29"/>
        <v>63.221781181396437</v>
      </c>
      <c r="BA28">
        <f t="shared" si="30"/>
        <v>325.0241272107512</v>
      </c>
      <c r="BB28">
        <f t="shared" si="31"/>
        <v>3.7797788595623404E-2</v>
      </c>
      <c r="BC28">
        <f t="shared" si="32"/>
        <v>2.6276151002175339</v>
      </c>
      <c r="BD28">
        <f t="shared" si="33"/>
        <v>252.69364734925483</v>
      </c>
      <c r="BE28" t="s">
        <v>428</v>
      </c>
      <c r="BF28">
        <v>537.16</v>
      </c>
      <c r="BG28">
        <f t="shared" si="34"/>
        <v>537.16</v>
      </c>
      <c r="BH28">
        <f t="shared" si="35"/>
        <v>0.51913487964048799</v>
      </c>
      <c r="BI28">
        <f t="shared" si="36"/>
        <v>0.74481591971167926</v>
      </c>
      <c r="BJ28">
        <f t="shared" si="37"/>
        <v>0.8350250630131375</v>
      </c>
      <c r="BK28">
        <f t="shared" si="38"/>
        <v>0.53006315210748367</v>
      </c>
      <c r="BL28">
        <f t="shared" si="39"/>
        <v>0.78270963241395941</v>
      </c>
      <c r="BM28">
        <f t="shared" si="40"/>
        <v>0.58394357422825038</v>
      </c>
      <c r="BN28">
        <f t="shared" si="41"/>
        <v>0.41605642577174962</v>
      </c>
      <c r="BO28">
        <f t="shared" si="42"/>
        <v>1999.99</v>
      </c>
      <c r="BP28">
        <f t="shared" si="43"/>
        <v>1681.1886001975058</v>
      </c>
      <c r="BQ28">
        <f t="shared" si="44"/>
        <v>0.84059850309126838</v>
      </c>
      <c r="BR28">
        <f t="shared" si="45"/>
        <v>0.16075511096614811</v>
      </c>
      <c r="BS28">
        <v>6</v>
      </c>
      <c r="BT28">
        <v>0.5</v>
      </c>
      <c r="BU28" t="s">
        <v>368</v>
      </c>
      <c r="BV28">
        <v>2</v>
      </c>
      <c r="BW28">
        <v>1628176179.5</v>
      </c>
      <c r="BX28">
        <v>724.46299999999997</v>
      </c>
      <c r="BY28">
        <v>804.37803390673298</v>
      </c>
      <c r="BZ28">
        <v>30.215245062389599</v>
      </c>
      <c r="CA28">
        <v>24.782900000000001</v>
      </c>
      <c r="CB28">
        <v>724.976</v>
      </c>
      <c r="CC28">
        <v>29.929500000000001</v>
      </c>
      <c r="CD28">
        <v>500.06099999999998</v>
      </c>
      <c r="CE28">
        <v>99.728200000000001</v>
      </c>
      <c r="CF28">
        <v>0.100137</v>
      </c>
      <c r="CG28">
        <v>30.186199999999999</v>
      </c>
      <c r="CH28">
        <v>30.0977</v>
      </c>
      <c r="CI28">
        <v>999.9</v>
      </c>
      <c r="CJ28">
        <v>0</v>
      </c>
      <c r="CK28">
        <v>0</v>
      </c>
      <c r="CL28">
        <v>9990.6200000000008</v>
      </c>
      <c r="CM28">
        <v>0</v>
      </c>
      <c r="CN28">
        <v>1310.0999999999999</v>
      </c>
      <c r="CO28">
        <v>-75.496099999999998</v>
      </c>
      <c r="CP28">
        <v>747.07299999999998</v>
      </c>
      <c r="CQ28">
        <v>820.28800000000001</v>
      </c>
      <c r="CR28">
        <v>5.4820099999999998</v>
      </c>
      <c r="CS28">
        <v>799.95899999999995</v>
      </c>
      <c r="CT28">
        <v>24.782900000000001</v>
      </c>
      <c r="CU28">
        <v>3.0182600000000002</v>
      </c>
      <c r="CV28">
        <v>2.4715500000000001</v>
      </c>
      <c r="CW28">
        <v>24.129000000000001</v>
      </c>
      <c r="CX28">
        <v>20.840399999999999</v>
      </c>
      <c r="CY28">
        <v>1999.99</v>
      </c>
      <c r="CZ28">
        <v>0.98</v>
      </c>
      <c r="DA28">
        <v>2.00001E-2</v>
      </c>
      <c r="DB28">
        <v>0</v>
      </c>
      <c r="DC28">
        <v>685.00800000000004</v>
      </c>
      <c r="DD28">
        <v>4.9996700000000001</v>
      </c>
      <c r="DE28">
        <v>13831.5</v>
      </c>
      <c r="DF28">
        <v>16733.900000000001</v>
      </c>
      <c r="DG28">
        <v>48.75</v>
      </c>
      <c r="DH28">
        <v>50.375</v>
      </c>
      <c r="DI28">
        <v>49.5</v>
      </c>
      <c r="DJ28">
        <v>49.875</v>
      </c>
      <c r="DK28">
        <v>50.25</v>
      </c>
      <c r="DL28">
        <v>1955.09</v>
      </c>
      <c r="DM28">
        <v>39.9</v>
      </c>
      <c r="DN28">
        <v>0</v>
      </c>
      <c r="DO28">
        <v>112.799999952316</v>
      </c>
      <c r="DP28">
        <v>0</v>
      </c>
      <c r="DQ28">
        <v>685.14380000000006</v>
      </c>
      <c r="DR28">
        <v>-1.21369229554361</v>
      </c>
      <c r="DS28">
        <v>-10.0307691977298</v>
      </c>
      <c r="DT28">
        <v>13833.316000000001</v>
      </c>
      <c r="DU28">
        <v>15</v>
      </c>
      <c r="DV28">
        <v>1628176138.5</v>
      </c>
      <c r="DW28" t="s">
        <v>429</v>
      </c>
      <c r="DX28">
        <v>1628176138.5</v>
      </c>
      <c r="DY28">
        <v>1628176123</v>
      </c>
      <c r="DZ28">
        <v>13</v>
      </c>
      <c r="EA28">
        <v>-0.16400000000000001</v>
      </c>
      <c r="EB28">
        <v>0</v>
      </c>
      <c r="EC28">
        <v>-0.46500000000000002</v>
      </c>
      <c r="ED28">
        <v>0.33500000000000002</v>
      </c>
      <c r="EE28">
        <v>800</v>
      </c>
      <c r="EF28">
        <v>24</v>
      </c>
      <c r="EG28">
        <v>0.05</v>
      </c>
      <c r="EH28">
        <v>0.02</v>
      </c>
      <c r="EI28">
        <v>59.496463475802301</v>
      </c>
      <c r="EJ28">
        <v>-0.43804625755377402</v>
      </c>
      <c r="EK28">
        <v>0.171690274495088</v>
      </c>
      <c r="EL28">
        <v>1</v>
      </c>
      <c r="EM28">
        <v>0.38570562611014803</v>
      </c>
      <c r="EN28">
        <v>2.91393626210012E-2</v>
      </c>
      <c r="EO28">
        <v>6.9601605574765198E-3</v>
      </c>
      <c r="EP28">
        <v>1</v>
      </c>
      <c r="EQ28">
        <v>2</v>
      </c>
      <c r="ER28">
        <v>2</v>
      </c>
      <c r="ES28" t="s">
        <v>370</v>
      </c>
      <c r="ET28">
        <v>2.9195000000000002</v>
      </c>
      <c r="EU28">
        <v>2.78654</v>
      </c>
      <c r="EV28">
        <v>0.13624600000000001</v>
      </c>
      <c r="EW28">
        <v>0.146311</v>
      </c>
      <c r="EX28">
        <v>0.13520699999999999</v>
      </c>
      <c r="EY28">
        <v>0.11881700000000001</v>
      </c>
      <c r="EZ28">
        <v>20896.400000000001</v>
      </c>
      <c r="FA28">
        <v>17911.099999999999</v>
      </c>
      <c r="FB28">
        <v>23901.200000000001</v>
      </c>
      <c r="FC28">
        <v>20593.3</v>
      </c>
      <c r="FD28">
        <v>30375.4</v>
      </c>
      <c r="FE28">
        <v>25985.8</v>
      </c>
      <c r="FF28">
        <v>38928.1</v>
      </c>
      <c r="FG28">
        <v>32780.300000000003</v>
      </c>
      <c r="FH28">
        <v>2.0073799999999999</v>
      </c>
      <c r="FI28">
        <v>1.8595200000000001</v>
      </c>
      <c r="FJ28">
        <v>7.2680400000000006E-2</v>
      </c>
      <c r="FK28">
        <v>0</v>
      </c>
      <c r="FL28">
        <v>28.914000000000001</v>
      </c>
      <c r="FM28">
        <v>999.9</v>
      </c>
      <c r="FN28">
        <v>46.466000000000001</v>
      </c>
      <c r="FO28">
        <v>37.332999999999998</v>
      </c>
      <c r="FP28">
        <v>29.915199999999999</v>
      </c>
      <c r="FQ28">
        <v>60.812899999999999</v>
      </c>
      <c r="FR28">
        <v>33.753999999999998</v>
      </c>
      <c r="FS28">
        <v>1</v>
      </c>
      <c r="FT28">
        <v>0.51583100000000004</v>
      </c>
      <c r="FU28">
        <v>2.4097900000000001</v>
      </c>
      <c r="FV28">
        <v>20.398399999999999</v>
      </c>
      <c r="FW28">
        <v>5.24709</v>
      </c>
      <c r="FX28">
        <v>11.997999999999999</v>
      </c>
      <c r="FY28">
        <v>4.9638999999999998</v>
      </c>
      <c r="FZ28">
        <v>3.3010000000000002</v>
      </c>
      <c r="GA28">
        <v>9999</v>
      </c>
      <c r="GB28">
        <v>9999</v>
      </c>
      <c r="GC28">
        <v>9999</v>
      </c>
      <c r="GD28">
        <v>999.9</v>
      </c>
      <c r="GE28">
        <v>1.8711599999999999</v>
      </c>
      <c r="GF28">
        <v>1.8763700000000001</v>
      </c>
      <c r="GG28">
        <v>1.87653</v>
      </c>
      <c r="GH28">
        <v>1.8752800000000001</v>
      </c>
      <c r="GI28">
        <v>1.87768</v>
      </c>
      <c r="GJ28">
        <v>1.87347</v>
      </c>
      <c r="GK28">
        <v>1.87117</v>
      </c>
      <c r="GL28">
        <v>1.8785700000000001</v>
      </c>
      <c r="GM28">
        <v>5</v>
      </c>
      <c r="GN28">
        <v>0</v>
      </c>
      <c r="GO28">
        <v>0</v>
      </c>
      <c r="GP28">
        <v>0</v>
      </c>
      <c r="GQ28" t="s">
        <v>371</v>
      </c>
      <c r="GR28" t="s">
        <v>372</v>
      </c>
      <c r="GS28" t="s">
        <v>373</v>
      </c>
      <c r="GT28" t="s">
        <v>373</v>
      </c>
      <c r="GU28" t="s">
        <v>373</v>
      </c>
      <c r="GV28" t="s">
        <v>373</v>
      </c>
      <c r="GW28">
        <v>0</v>
      </c>
      <c r="GX28">
        <v>100</v>
      </c>
      <c r="GY28">
        <v>100</v>
      </c>
      <c r="GZ28">
        <v>-0.51300000000000001</v>
      </c>
      <c r="HA28">
        <v>0.33539999999999998</v>
      </c>
      <c r="HB28">
        <v>-1.1288686466134199</v>
      </c>
      <c r="HC28">
        <v>1.17587188380478E-3</v>
      </c>
      <c r="HD28">
        <v>-6.2601144054332803E-7</v>
      </c>
      <c r="HE28">
        <v>2.41796582943236E-10</v>
      </c>
      <c r="HF28">
        <v>0.335395000000002</v>
      </c>
      <c r="HG28">
        <v>0</v>
      </c>
      <c r="HH28">
        <v>0</v>
      </c>
      <c r="HI28">
        <v>0</v>
      </c>
      <c r="HJ28">
        <v>2</v>
      </c>
      <c r="HK28">
        <v>2154</v>
      </c>
      <c r="HL28">
        <v>1</v>
      </c>
      <c r="HM28">
        <v>23</v>
      </c>
      <c r="HN28">
        <v>0.7</v>
      </c>
      <c r="HO28">
        <v>0.9</v>
      </c>
      <c r="HP28">
        <v>18</v>
      </c>
      <c r="HQ28">
        <v>508.25099999999998</v>
      </c>
      <c r="HR28">
        <v>476.91899999999998</v>
      </c>
      <c r="HS28">
        <v>26.998999999999999</v>
      </c>
      <c r="HT28">
        <v>33.770200000000003</v>
      </c>
      <c r="HU28">
        <v>30.000399999999999</v>
      </c>
      <c r="HV28">
        <v>33.584800000000001</v>
      </c>
      <c r="HW28">
        <v>33.543300000000002</v>
      </c>
      <c r="HX28">
        <v>34.951500000000003</v>
      </c>
      <c r="HY28">
        <v>16.685199999999998</v>
      </c>
      <c r="HZ28">
        <v>34.541600000000003</v>
      </c>
      <c r="IA28">
        <v>27</v>
      </c>
      <c r="IB28">
        <v>800</v>
      </c>
      <c r="IC28">
        <v>24.762</v>
      </c>
      <c r="ID28">
        <v>98.276399999999995</v>
      </c>
      <c r="IE28">
        <v>93.786500000000004</v>
      </c>
    </row>
    <row r="29" spans="1:239" x14ac:dyDescent="0.3">
      <c r="A29">
        <v>13</v>
      </c>
      <c r="B29">
        <v>1628176294.5</v>
      </c>
      <c r="C29">
        <v>1536.9000000953699</v>
      </c>
      <c r="D29" t="s">
        <v>430</v>
      </c>
      <c r="E29" t="s">
        <v>431</v>
      </c>
      <c r="F29">
        <v>0</v>
      </c>
      <c r="G29" t="s">
        <v>362</v>
      </c>
      <c r="H29" t="s">
        <v>363</v>
      </c>
      <c r="I29" t="s">
        <v>364</v>
      </c>
      <c r="J29">
        <v>1628176294.5</v>
      </c>
      <c r="K29">
        <f t="shared" si="0"/>
        <v>4.5267670825740805E-3</v>
      </c>
      <c r="L29">
        <f t="shared" si="1"/>
        <v>4.5267670825740804</v>
      </c>
      <c r="M29">
        <f t="shared" si="2"/>
        <v>66.335701165545359</v>
      </c>
      <c r="N29">
        <f t="shared" si="3"/>
        <v>923.92600000000004</v>
      </c>
      <c r="O29">
        <f t="shared" si="4"/>
        <v>615.91188782868642</v>
      </c>
      <c r="P29">
        <f t="shared" si="5"/>
        <v>61.484649576335812</v>
      </c>
      <c r="Q29">
        <f t="shared" si="6"/>
        <v>92.232781128372011</v>
      </c>
      <c r="R29">
        <f t="shared" si="7"/>
        <v>0.38533991316514826</v>
      </c>
      <c r="S29">
        <f t="shared" si="8"/>
        <v>2.9211361177432478</v>
      </c>
      <c r="T29">
        <f t="shared" si="9"/>
        <v>0.35916406889281205</v>
      </c>
      <c r="U29">
        <f t="shared" si="10"/>
        <v>0.22668099329901314</v>
      </c>
      <c r="V29">
        <f t="shared" si="11"/>
        <v>321.50542238119044</v>
      </c>
      <c r="W29">
        <f t="shared" si="12"/>
        <v>30.848581434345959</v>
      </c>
      <c r="X29">
        <f t="shared" si="13"/>
        <v>29.8996</v>
      </c>
      <c r="Y29">
        <f t="shared" si="14"/>
        <v>4.2359418659146124</v>
      </c>
      <c r="Z29">
        <f t="shared" si="15"/>
        <v>70.441199017428474</v>
      </c>
      <c r="AA29">
        <f t="shared" si="16"/>
        <v>3.0235077835522373</v>
      </c>
      <c r="AB29">
        <f t="shared" si="17"/>
        <v>4.2922434963155078</v>
      </c>
      <c r="AC29">
        <f t="shared" si="18"/>
        <v>1.2124340823623752</v>
      </c>
      <c r="AD29">
        <f t="shared" si="19"/>
        <v>-199.63042834151696</v>
      </c>
      <c r="AE29">
        <f t="shared" si="20"/>
        <v>36.205638358310139</v>
      </c>
      <c r="AF29">
        <f t="shared" si="21"/>
        <v>2.7562977663333035</v>
      </c>
      <c r="AG29">
        <f t="shared" si="22"/>
        <v>160.83693016431693</v>
      </c>
      <c r="AH29">
        <v>0</v>
      </c>
      <c r="AI29">
        <v>0</v>
      </c>
      <c r="AJ29">
        <f t="shared" si="23"/>
        <v>1</v>
      </c>
      <c r="AK29">
        <f t="shared" si="24"/>
        <v>0</v>
      </c>
      <c r="AL29">
        <f t="shared" si="25"/>
        <v>52085.055083387342</v>
      </c>
      <c r="AM29" t="s">
        <v>365</v>
      </c>
      <c r="AN29">
        <v>10238.9</v>
      </c>
      <c r="AO29">
        <v>302.21199999999999</v>
      </c>
      <c r="AP29">
        <v>4052.3</v>
      </c>
      <c r="AQ29">
        <f t="shared" si="26"/>
        <v>0.92542210596451402</v>
      </c>
      <c r="AR29">
        <v>-0.32343011824092399</v>
      </c>
      <c r="AS29" t="s">
        <v>432</v>
      </c>
      <c r="AT29">
        <v>10340</v>
      </c>
      <c r="AU29">
        <v>681.49068</v>
      </c>
      <c r="AV29">
        <v>1119.51</v>
      </c>
      <c r="AW29">
        <f t="shared" si="27"/>
        <v>0.39125985475788516</v>
      </c>
      <c r="AX29">
        <v>0.5</v>
      </c>
      <c r="AY29">
        <f t="shared" si="28"/>
        <v>1681.171800197508</v>
      </c>
      <c r="AZ29">
        <f t="shared" si="29"/>
        <v>66.335701165545359</v>
      </c>
      <c r="BA29">
        <f t="shared" si="30"/>
        <v>328.88751718416466</v>
      </c>
      <c r="BB29">
        <f t="shared" si="31"/>
        <v>3.9650398178196308E-2</v>
      </c>
      <c r="BC29">
        <f t="shared" si="32"/>
        <v>2.6197086225223534</v>
      </c>
      <c r="BD29">
        <f t="shared" si="33"/>
        <v>252.81829505311046</v>
      </c>
      <c r="BE29" t="s">
        <v>433</v>
      </c>
      <c r="BF29">
        <v>535.25</v>
      </c>
      <c r="BG29">
        <f t="shared" si="34"/>
        <v>535.25</v>
      </c>
      <c r="BH29">
        <f t="shared" si="35"/>
        <v>0.52188904074103848</v>
      </c>
      <c r="BI29">
        <f t="shared" si="36"/>
        <v>0.74969931195015915</v>
      </c>
      <c r="BJ29">
        <f t="shared" si="37"/>
        <v>0.83387782374433117</v>
      </c>
      <c r="BK29">
        <f t="shared" si="38"/>
        <v>0.53593587651015906</v>
      </c>
      <c r="BL29">
        <f t="shared" si="39"/>
        <v>0.78205898101591209</v>
      </c>
      <c r="BM29">
        <f t="shared" si="40"/>
        <v>0.58882178215749426</v>
      </c>
      <c r="BN29">
        <f t="shared" si="41"/>
        <v>0.41117821784250574</v>
      </c>
      <c r="BO29">
        <f t="shared" si="42"/>
        <v>1999.97</v>
      </c>
      <c r="BP29">
        <f t="shared" si="43"/>
        <v>1681.171800197508</v>
      </c>
      <c r="BQ29">
        <f t="shared" si="44"/>
        <v>0.84059850907639011</v>
      </c>
      <c r="BR29">
        <f t="shared" si="45"/>
        <v>0.16075512251743299</v>
      </c>
      <c r="BS29">
        <v>6</v>
      </c>
      <c r="BT29">
        <v>0.5</v>
      </c>
      <c r="BU29" t="s">
        <v>368</v>
      </c>
      <c r="BV29">
        <v>2</v>
      </c>
      <c r="BW29">
        <v>1628176294.5</v>
      </c>
      <c r="BX29">
        <v>923.92600000000004</v>
      </c>
      <c r="BY29">
        <v>1008.53604257702</v>
      </c>
      <c r="BZ29">
        <v>30.287468492771801</v>
      </c>
      <c r="CA29">
        <v>25.020600000000002</v>
      </c>
      <c r="CB29">
        <v>924.17499999999995</v>
      </c>
      <c r="CC29">
        <v>29.7973</v>
      </c>
      <c r="CD29">
        <v>500.06900000000002</v>
      </c>
      <c r="CE29">
        <v>99.726799999999997</v>
      </c>
      <c r="CF29">
        <v>0.10022200000000001</v>
      </c>
      <c r="CG29">
        <v>30.1295</v>
      </c>
      <c r="CH29">
        <v>29.8996</v>
      </c>
      <c r="CI29">
        <v>999.9</v>
      </c>
      <c r="CJ29">
        <v>0</v>
      </c>
      <c r="CK29">
        <v>0</v>
      </c>
      <c r="CL29">
        <v>9979.3799999999992</v>
      </c>
      <c r="CM29">
        <v>0</v>
      </c>
      <c r="CN29">
        <v>1320.73</v>
      </c>
      <c r="CO29">
        <v>-76.058300000000003</v>
      </c>
      <c r="CP29">
        <v>952.63199999999995</v>
      </c>
      <c r="CQ29">
        <v>1025.6500000000001</v>
      </c>
      <c r="CR29">
        <v>5.1120999999999999</v>
      </c>
      <c r="CS29">
        <v>999.98500000000001</v>
      </c>
      <c r="CT29">
        <v>25.020600000000002</v>
      </c>
      <c r="CU29">
        <v>3.0050400000000002</v>
      </c>
      <c r="CV29">
        <v>2.4952299999999998</v>
      </c>
      <c r="CW29">
        <v>24.055900000000001</v>
      </c>
      <c r="CX29">
        <v>20.9954</v>
      </c>
      <c r="CY29">
        <v>1999.97</v>
      </c>
      <c r="CZ29">
        <v>0.98</v>
      </c>
      <c r="DA29">
        <v>2.00001E-2</v>
      </c>
      <c r="DB29">
        <v>0</v>
      </c>
      <c r="DC29">
        <v>681.01800000000003</v>
      </c>
      <c r="DD29">
        <v>4.9996700000000001</v>
      </c>
      <c r="DE29">
        <v>13761.4</v>
      </c>
      <c r="DF29">
        <v>16733.8</v>
      </c>
      <c r="DG29">
        <v>48.75</v>
      </c>
      <c r="DH29">
        <v>50.311999999999998</v>
      </c>
      <c r="DI29">
        <v>49.5</v>
      </c>
      <c r="DJ29">
        <v>49.811999999999998</v>
      </c>
      <c r="DK29">
        <v>50.186999999999998</v>
      </c>
      <c r="DL29">
        <v>1955.07</v>
      </c>
      <c r="DM29">
        <v>39.9</v>
      </c>
      <c r="DN29">
        <v>0</v>
      </c>
      <c r="DO29">
        <v>114.39999985694899</v>
      </c>
      <c r="DP29">
        <v>0</v>
      </c>
      <c r="DQ29">
        <v>681.49068</v>
      </c>
      <c r="DR29">
        <v>-1.44023077711609</v>
      </c>
      <c r="DS29">
        <v>-23.946153885103499</v>
      </c>
      <c r="DT29">
        <v>13765.34</v>
      </c>
      <c r="DU29">
        <v>15</v>
      </c>
      <c r="DV29">
        <v>1628176253</v>
      </c>
      <c r="DW29" t="s">
        <v>434</v>
      </c>
      <c r="DX29">
        <v>1628176240</v>
      </c>
      <c r="DY29">
        <v>1628176123</v>
      </c>
      <c r="DZ29">
        <v>14</v>
      </c>
      <c r="EA29">
        <v>0.13800000000000001</v>
      </c>
      <c r="EB29">
        <v>0</v>
      </c>
      <c r="EC29">
        <v>-0.2</v>
      </c>
      <c r="ED29">
        <v>0.33500000000000002</v>
      </c>
      <c r="EE29">
        <v>1000</v>
      </c>
      <c r="EF29">
        <v>24</v>
      </c>
      <c r="EG29">
        <v>0.05</v>
      </c>
      <c r="EH29">
        <v>0.02</v>
      </c>
      <c r="EI29">
        <v>59.350185593894203</v>
      </c>
      <c r="EJ29">
        <v>-0.40482511214323202</v>
      </c>
      <c r="EK29">
        <v>0.16827752927560199</v>
      </c>
      <c r="EL29">
        <v>1</v>
      </c>
      <c r="EM29">
        <v>0.37040611207720697</v>
      </c>
      <c r="EN29">
        <v>1.56371605993584E-2</v>
      </c>
      <c r="EO29">
        <v>4.5162602243561598E-3</v>
      </c>
      <c r="EP29">
        <v>1</v>
      </c>
      <c r="EQ29">
        <v>2</v>
      </c>
      <c r="ER29">
        <v>2</v>
      </c>
      <c r="ES29" t="s">
        <v>370</v>
      </c>
      <c r="ET29">
        <v>2.9194800000000001</v>
      </c>
      <c r="EU29">
        <v>2.78653</v>
      </c>
      <c r="EV29">
        <v>0.15998000000000001</v>
      </c>
      <c r="EW29">
        <v>0.169186</v>
      </c>
      <c r="EX29">
        <v>0.13477600000000001</v>
      </c>
      <c r="EY29">
        <v>0.11958000000000001</v>
      </c>
      <c r="EZ29">
        <v>20319.900000000001</v>
      </c>
      <c r="FA29">
        <v>17429.400000000001</v>
      </c>
      <c r="FB29">
        <v>23899.5</v>
      </c>
      <c r="FC29">
        <v>20592.2</v>
      </c>
      <c r="FD29">
        <v>30389.3</v>
      </c>
      <c r="FE29">
        <v>25960.400000000001</v>
      </c>
      <c r="FF29">
        <v>38926.1</v>
      </c>
      <c r="FG29">
        <v>32776.6</v>
      </c>
      <c r="FH29">
        <v>2.0064700000000002</v>
      </c>
      <c r="FI29">
        <v>1.8583700000000001</v>
      </c>
      <c r="FJ29">
        <v>7.0556999999999995E-2</v>
      </c>
      <c r="FK29">
        <v>0</v>
      </c>
      <c r="FL29">
        <v>28.7501</v>
      </c>
      <c r="FM29">
        <v>999.9</v>
      </c>
      <c r="FN29">
        <v>46.215000000000003</v>
      </c>
      <c r="FO29">
        <v>37.575000000000003</v>
      </c>
      <c r="FP29">
        <v>30.148099999999999</v>
      </c>
      <c r="FQ29">
        <v>60.832900000000002</v>
      </c>
      <c r="FR29">
        <v>33.822099999999999</v>
      </c>
      <c r="FS29">
        <v>1</v>
      </c>
      <c r="FT29">
        <v>0.51885899999999996</v>
      </c>
      <c r="FU29">
        <v>2.2506499999999998</v>
      </c>
      <c r="FV29">
        <v>20.399799999999999</v>
      </c>
      <c r="FW29">
        <v>5.24709</v>
      </c>
      <c r="FX29">
        <v>11.997999999999999</v>
      </c>
      <c r="FY29">
        <v>4.9638499999999999</v>
      </c>
      <c r="FZ29">
        <v>3.3010000000000002</v>
      </c>
      <c r="GA29">
        <v>9999</v>
      </c>
      <c r="GB29">
        <v>9999</v>
      </c>
      <c r="GC29">
        <v>9999</v>
      </c>
      <c r="GD29">
        <v>999.9</v>
      </c>
      <c r="GE29">
        <v>1.8710899999999999</v>
      </c>
      <c r="GF29">
        <v>1.8763700000000001</v>
      </c>
      <c r="GG29">
        <v>1.87653</v>
      </c>
      <c r="GH29">
        <v>1.8751599999999999</v>
      </c>
      <c r="GI29">
        <v>1.8775999999999999</v>
      </c>
      <c r="GJ29">
        <v>1.8734599999999999</v>
      </c>
      <c r="GK29">
        <v>1.8711500000000001</v>
      </c>
      <c r="GL29">
        <v>1.8785099999999999</v>
      </c>
      <c r="GM29">
        <v>5</v>
      </c>
      <c r="GN29">
        <v>0</v>
      </c>
      <c r="GO29">
        <v>0</v>
      </c>
      <c r="GP29">
        <v>0</v>
      </c>
      <c r="GQ29" t="s">
        <v>371</v>
      </c>
      <c r="GR29" t="s">
        <v>372</v>
      </c>
      <c r="GS29" t="s">
        <v>373</v>
      </c>
      <c r="GT29" t="s">
        <v>373</v>
      </c>
      <c r="GU29" t="s">
        <v>373</v>
      </c>
      <c r="GV29" t="s">
        <v>373</v>
      </c>
      <c r="GW29">
        <v>0</v>
      </c>
      <c r="GX29">
        <v>100</v>
      </c>
      <c r="GY29">
        <v>100</v>
      </c>
      <c r="GZ29">
        <v>-0.249</v>
      </c>
      <c r="HA29">
        <v>0.33539999999999998</v>
      </c>
      <c r="HB29">
        <v>-0.99139138503957502</v>
      </c>
      <c r="HC29">
        <v>1.17587188380478E-3</v>
      </c>
      <c r="HD29">
        <v>-6.2601144054332803E-7</v>
      </c>
      <c r="HE29">
        <v>2.41796582943236E-10</v>
      </c>
      <c r="HF29">
        <v>0.335395000000002</v>
      </c>
      <c r="HG29">
        <v>0</v>
      </c>
      <c r="HH29">
        <v>0</v>
      </c>
      <c r="HI29">
        <v>0</v>
      </c>
      <c r="HJ29">
        <v>2</v>
      </c>
      <c r="HK29">
        <v>2154</v>
      </c>
      <c r="HL29">
        <v>1</v>
      </c>
      <c r="HM29">
        <v>23</v>
      </c>
      <c r="HN29">
        <v>0.9</v>
      </c>
      <c r="HO29">
        <v>2.9</v>
      </c>
      <c r="HP29">
        <v>18</v>
      </c>
      <c r="HQ29">
        <v>508.15600000000001</v>
      </c>
      <c r="HR29">
        <v>476.63</v>
      </c>
      <c r="HS29">
        <v>26.998799999999999</v>
      </c>
      <c r="HT29">
        <v>33.811199999999999</v>
      </c>
      <c r="HU29">
        <v>30.0001</v>
      </c>
      <c r="HV29">
        <v>33.646700000000003</v>
      </c>
      <c r="HW29">
        <v>33.606499999999997</v>
      </c>
      <c r="HX29">
        <v>41.971499999999999</v>
      </c>
      <c r="HY29">
        <v>16.8781</v>
      </c>
      <c r="HZ29">
        <v>34.797199999999997</v>
      </c>
      <c r="IA29">
        <v>27</v>
      </c>
      <c r="IB29">
        <v>1000</v>
      </c>
      <c r="IC29">
        <v>24.9803</v>
      </c>
      <c r="ID29">
        <v>98.270700000000005</v>
      </c>
      <c r="IE29">
        <v>93.777699999999996</v>
      </c>
    </row>
    <row r="30" spans="1:239" x14ac:dyDescent="0.3">
      <c r="A30">
        <v>14</v>
      </c>
      <c r="B30">
        <v>1628176406.5</v>
      </c>
      <c r="C30">
        <v>1648.9000000953699</v>
      </c>
      <c r="D30" t="s">
        <v>435</v>
      </c>
      <c r="E30" t="s">
        <v>436</v>
      </c>
      <c r="F30">
        <v>0</v>
      </c>
      <c r="G30" t="s">
        <v>362</v>
      </c>
      <c r="H30" t="s">
        <v>363</v>
      </c>
      <c r="I30" t="s">
        <v>364</v>
      </c>
      <c r="J30">
        <v>1628176406.5</v>
      </c>
      <c r="K30">
        <f t="shared" si="0"/>
        <v>4.3805216686261632E-3</v>
      </c>
      <c r="L30">
        <f t="shared" si="1"/>
        <v>4.3805216686261632</v>
      </c>
      <c r="M30">
        <f t="shared" si="2"/>
        <v>67.90526859370469</v>
      </c>
      <c r="N30">
        <f t="shared" si="3"/>
        <v>1123.6400000000001</v>
      </c>
      <c r="O30">
        <f t="shared" si="4"/>
        <v>788.91945036127652</v>
      </c>
      <c r="P30">
        <f t="shared" si="5"/>
        <v>78.759489010549515</v>
      </c>
      <c r="Q30">
        <f t="shared" si="6"/>
        <v>112.17534590038001</v>
      </c>
      <c r="R30">
        <f t="shared" si="7"/>
        <v>0.3649669539231537</v>
      </c>
      <c r="S30">
        <f t="shared" si="8"/>
        <v>2.9269342595539132</v>
      </c>
      <c r="T30">
        <f t="shared" si="9"/>
        <v>0.34143846314375964</v>
      </c>
      <c r="U30">
        <f t="shared" si="10"/>
        <v>0.21538645514576382</v>
      </c>
      <c r="V30">
        <f t="shared" si="11"/>
        <v>321.50701838118846</v>
      </c>
      <c r="W30">
        <f t="shared" si="12"/>
        <v>30.918432045662964</v>
      </c>
      <c r="X30">
        <f t="shared" si="13"/>
        <v>29.996700000000001</v>
      </c>
      <c r="Y30">
        <f t="shared" si="14"/>
        <v>4.2596422738682334</v>
      </c>
      <c r="Z30">
        <f t="shared" si="15"/>
        <v>70.35506497189084</v>
      </c>
      <c r="AA30">
        <f t="shared" si="16"/>
        <v>3.0255686992538395</v>
      </c>
      <c r="AB30">
        <f t="shared" si="17"/>
        <v>4.3004276955222105</v>
      </c>
      <c r="AC30">
        <f t="shared" si="18"/>
        <v>1.2340735746143938</v>
      </c>
      <c r="AD30">
        <f t="shared" si="19"/>
        <v>-193.18100558641379</v>
      </c>
      <c r="AE30">
        <f t="shared" si="20"/>
        <v>26.194282046977776</v>
      </c>
      <c r="AF30">
        <f t="shared" si="21"/>
        <v>1.9914771048244042</v>
      </c>
      <c r="AG30">
        <f t="shared" si="22"/>
        <v>156.51177194657686</v>
      </c>
      <c r="AH30">
        <v>0</v>
      </c>
      <c r="AI30">
        <v>0</v>
      </c>
      <c r="AJ30">
        <f t="shared" si="23"/>
        <v>1</v>
      </c>
      <c r="AK30">
        <f t="shared" si="24"/>
        <v>0</v>
      </c>
      <c r="AL30">
        <f t="shared" si="25"/>
        <v>52245.014808718799</v>
      </c>
      <c r="AM30" t="s">
        <v>365</v>
      </c>
      <c r="AN30">
        <v>10238.9</v>
      </c>
      <c r="AO30">
        <v>302.21199999999999</v>
      </c>
      <c r="AP30">
        <v>4052.3</v>
      </c>
      <c r="AQ30">
        <f t="shared" si="26"/>
        <v>0.92542210596451402</v>
      </c>
      <c r="AR30">
        <v>-0.32343011824092399</v>
      </c>
      <c r="AS30" t="s">
        <v>437</v>
      </c>
      <c r="AT30">
        <v>10340.1</v>
      </c>
      <c r="AU30">
        <v>678.87732000000005</v>
      </c>
      <c r="AV30">
        <v>1121.74</v>
      </c>
      <c r="AW30">
        <f t="shared" si="27"/>
        <v>0.39479975751956775</v>
      </c>
      <c r="AX30">
        <v>0.5</v>
      </c>
      <c r="AY30">
        <f t="shared" si="28"/>
        <v>1681.1802001975068</v>
      </c>
      <c r="AZ30">
        <f t="shared" si="29"/>
        <v>67.90526859370469</v>
      </c>
      <c r="BA30">
        <f t="shared" si="30"/>
        <v>331.86476769233701</v>
      </c>
      <c r="BB30">
        <f t="shared" si="31"/>
        <v>4.058381053020374E-2</v>
      </c>
      <c r="BC30">
        <f t="shared" si="32"/>
        <v>2.6125127034785249</v>
      </c>
      <c r="BD30">
        <f t="shared" si="33"/>
        <v>252.93184755142738</v>
      </c>
      <c r="BE30" t="s">
        <v>438</v>
      </c>
      <c r="BF30">
        <v>536.01</v>
      </c>
      <c r="BG30">
        <f t="shared" si="34"/>
        <v>536.01</v>
      </c>
      <c r="BH30">
        <f t="shared" si="35"/>
        <v>0.52216199832403232</v>
      </c>
      <c r="BI30">
        <f t="shared" si="36"/>
        <v>0.7560867293804312</v>
      </c>
      <c r="BJ30">
        <f t="shared" si="37"/>
        <v>0.83342386435703553</v>
      </c>
      <c r="BK30">
        <f t="shared" si="38"/>
        <v>0.54038749133647657</v>
      </c>
      <c r="BL30">
        <f t="shared" si="39"/>
        <v>0.78146432830376256</v>
      </c>
      <c r="BM30">
        <f t="shared" si="40"/>
        <v>0.59697096349485479</v>
      </c>
      <c r="BN30">
        <f t="shared" si="41"/>
        <v>0.40302903650514521</v>
      </c>
      <c r="BO30">
        <f t="shared" si="42"/>
        <v>1999.98</v>
      </c>
      <c r="BP30">
        <f t="shared" si="43"/>
        <v>1681.1802001975068</v>
      </c>
      <c r="BQ30">
        <f t="shared" si="44"/>
        <v>0.84059850608381426</v>
      </c>
      <c r="BR30">
        <f t="shared" si="45"/>
        <v>0.16075511674176166</v>
      </c>
      <c r="BS30">
        <v>6</v>
      </c>
      <c r="BT30">
        <v>0.5</v>
      </c>
      <c r="BU30" t="s">
        <v>368</v>
      </c>
      <c r="BV30">
        <v>2</v>
      </c>
      <c r="BW30">
        <v>1628176406.5</v>
      </c>
      <c r="BX30">
        <v>1123.6400000000001</v>
      </c>
      <c r="BY30">
        <v>1211.0098119233801</v>
      </c>
      <c r="BZ30">
        <v>30.306570360377801</v>
      </c>
      <c r="CA30">
        <v>25.210599999999999</v>
      </c>
      <c r="CB30">
        <v>1123.8399999999999</v>
      </c>
      <c r="CC30">
        <v>29.746300000000002</v>
      </c>
      <c r="CD30">
        <v>500.13200000000001</v>
      </c>
      <c r="CE30">
        <v>99.732299999999995</v>
      </c>
      <c r="CF30">
        <v>9.9804500000000004E-2</v>
      </c>
      <c r="CG30">
        <v>30.162700000000001</v>
      </c>
      <c r="CH30">
        <v>29.996700000000001</v>
      </c>
      <c r="CI30">
        <v>999.9</v>
      </c>
      <c r="CJ30">
        <v>0</v>
      </c>
      <c r="CK30">
        <v>0</v>
      </c>
      <c r="CL30">
        <v>10011.9</v>
      </c>
      <c r="CM30">
        <v>0</v>
      </c>
      <c r="CN30">
        <v>1327.29</v>
      </c>
      <c r="CO30">
        <v>-76.460899999999995</v>
      </c>
      <c r="CP30">
        <v>1158.52</v>
      </c>
      <c r="CQ30">
        <v>1231.1300000000001</v>
      </c>
      <c r="CR30">
        <v>4.8992199999999997</v>
      </c>
      <c r="CS30">
        <v>1200.0999999999999</v>
      </c>
      <c r="CT30">
        <v>25.210599999999999</v>
      </c>
      <c r="CU30">
        <v>3.00292</v>
      </c>
      <c r="CV30">
        <v>2.51431</v>
      </c>
      <c r="CW30">
        <v>24.0441</v>
      </c>
      <c r="CX30">
        <v>21.119499999999999</v>
      </c>
      <c r="CY30">
        <v>1999.98</v>
      </c>
      <c r="CZ30">
        <v>0.98</v>
      </c>
      <c r="DA30">
        <v>2.00001E-2</v>
      </c>
      <c r="DB30">
        <v>0</v>
      </c>
      <c r="DC30">
        <v>678.726</v>
      </c>
      <c r="DD30">
        <v>4.9996700000000001</v>
      </c>
      <c r="DE30">
        <v>13707.2</v>
      </c>
      <c r="DF30">
        <v>16733.8</v>
      </c>
      <c r="DG30">
        <v>48.686999999999998</v>
      </c>
      <c r="DH30">
        <v>50.186999999999998</v>
      </c>
      <c r="DI30">
        <v>49.375</v>
      </c>
      <c r="DJ30">
        <v>49.75</v>
      </c>
      <c r="DK30">
        <v>50.125</v>
      </c>
      <c r="DL30">
        <v>1955.08</v>
      </c>
      <c r="DM30">
        <v>39.9</v>
      </c>
      <c r="DN30">
        <v>0</v>
      </c>
      <c r="DO30">
        <v>111.60000014305101</v>
      </c>
      <c r="DP30">
        <v>0</v>
      </c>
      <c r="DQ30">
        <v>678.87732000000005</v>
      </c>
      <c r="DR30">
        <v>-0.45215385226125399</v>
      </c>
      <c r="DS30">
        <v>-15.1230768851765</v>
      </c>
      <c r="DT30">
        <v>13708.791999999999</v>
      </c>
      <c r="DU30">
        <v>15</v>
      </c>
      <c r="DV30">
        <v>1628176365</v>
      </c>
      <c r="DW30" t="s">
        <v>439</v>
      </c>
      <c r="DX30">
        <v>1628176352</v>
      </c>
      <c r="DY30">
        <v>1628176365</v>
      </c>
      <c r="DZ30">
        <v>15</v>
      </c>
      <c r="EA30">
        <v>-0.09</v>
      </c>
      <c r="EB30">
        <v>2.8000000000000001E-2</v>
      </c>
      <c r="EC30">
        <v>-0.155</v>
      </c>
      <c r="ED30">
        <v>0.36399999999999999</v>
      </c>
      <c r="EE30">
        <v>1200</v>
      </c>
      <c r="EF30">
        <v>25</v>
      </c>
      <c r="EG30">
        <v>0.05</v>
      </c>
      <c r="EH30">
        <v>0.02</v>
      </c>
      <c r="EI30">
        <v>58.874587983106899</v>
      </c>
      <c r="EJ30">
        <v>-0.47348314449712298</v>
      </c>
      <c r="EK30">
        <v>0.15148311177694701</v>
      </c>
      <c r="EL30">
        <v>1</v>
      </c>
      <c r="EM30">
        <v>0.34792392837017999</v>
      </c>
      <c r="EN30">
        <v>8.7133834124643005E-3</v>
      </c>
      <c r="EO30">
        <v>3.6020764345119599E-3</v>
      </c>
      <c r="EP30">
        <v>1</v>
      </c>
      <c r="EQ30">
        <v>2</v>
      </c>
      <c r="ER30">
        <v>2</v>
      </c>
      <c r="ES30" t="s">
        <v>370</v>
      </c>
      <c r="ET30">
        <v>2.9196599999999999</v>
      </c>
      <c r="EU30">
        <v>2.7864</v>
      </c>
      <c r="EV30">
        <v>0.181223</v>
      </c>
      <c r="EW30">
        <v>0.18976799999999999</v>
      </c>
      <c r="EX30">
        <v>0.13462399999999999</v>
      </c>
      <c r="EY30">
        <v>0.12020599999999999</v>
      </c>
      <c r="EZ30">
        <v>19807.8</v>
      </c>
      <c r="FA30">
        <v>16998.5</v>
      </c>
      <c r="FB30">
        <v>23902.6</v>
      </c>
      <c r="FC30">
        <v>20594.2</v>
      </c>
      <c r="FD30">
        <v>30398.5</v>
      </c>
      <c r="FE30">
        <v>25945.599999999999</v>
      </c>
      <c r="FF30">
        <v>38930.800000000003</v>
      </c>
      <c r="FG30">
        <v>32781.1</v>
      </c>
      <c r="FH30">
        <v>2.0065</v>
      </c>
      <c r="FI30">
        <v>1.85785</v>
      </c>
      <c r="FJ30">
        <v>7.3351E-2</v>
      </c>
      <c r="FK30">
        <v>0</v>
      </c>
      <c r="FL30">
        <v>28.8019</v>
      </c>
      <c r="FM30">
        <v>999.9</v>
      </c>
      <c r="FN30">
        <v>46.167000000000002</v>
      </c>
      <c r="FO30">
        <v>37.847000000000001</v>
      </c>
      <c r="FP30">
        <v>30.5593</v>
      </c>
      <c r="FQ30">
        <v>60.732900000000001</v>
      </c>
      <c r="FR30">
        <v>33.373399999999997</v>
      </c>
      <c r="FS30">
        <v>1</v>
      </c>
      <c r="FT30">
        <v>0.51598299999999997</v>
      </c>
      <c r="FU30">
        <v>2.3410500000000001</v>
      </c>
      <c r="FV30">
        <v>20.3992</v>
      </c>
      <c r="FW30">
        <v>5.2467899999999998</v>
      </c>
      <c r="FX30">
        <v>11.997999999999999</v>
      </c>
      <c r="FY30">
        <v>4.9637000000000002</v>
      </c>
      <c r="FZ30">
        <v>3.30098</v>
      </c>
      <c r="GA30">
        <v>9999</v>
      </c>
      <c r="GB30">
        <v>9999</v>
      </c>
      <c r="GC30">
        <v>9999</v>
      </c>
      <c r="GD30">
        <v>999.9</v>
      </c>
      <c r="GE30">
        <v>1.87113</v>
      </c>
      <c r="GF30">
        <v>1.8763700000000001</v>
      </c>
      <c r="GG30">
        <v>1.87653</v>
      </c>
      <c r="GH30">
        <v>1.87517</v>
      </c>
      <c r="GI30">
        <v>1.8775999999999999</v>
      </c>
      <c r="GJ30">
        <v>1.87347</v>
      </c>
      <c r="GK30">
        <v>1.8711599999999999</v>
      </c>
      <c r="GL30">
        <v>1.8785099999999999</v>
      </c>
      <c r="GM30">
        <v>5</v>
      </c>
      <c r="GN30">
        <v>0</v>
      </c>
      <c r="GO30">
        <v>0</v>
      </c>
      <c r="GP30">
        <v>0</v>
      </c>
      <c r="GQ30" t="s">
        <v>371</v>
      </c>
      <c r="GR30" t="s">
        <v>372</v>
      </c>
      <c r="GS30" t="s">
        <v>373</v>
      </c>
      <c r="GT30" t="s">
        <v>373</v>
      </c>
      <c r="GU30" t="s">
        <v>373</v>
      </c>
      <c r="GV30" t="s">
        <v>373</v>
      </c>
      <c r="GW30">
        <v>0</v>
      </c>
      <c r="GX30">
        <v>100</v>
      </c>
      <c r="GY30">
        <v>100</v>
      </c>
      <c r="GZ30">
        <v>-0.2</v>
      </c>
      <c r="HA30">
        <v>0.36349999999999999</v>
      </c>
      <c r="HB30">
        <v>-1.0824251242901599</v>
      </c>
      <c r="HC30">
        <v>1.17587188380478E-3</v>
      </c>
      <c r="HD30">
        <v>-6.2601144054332803E-7</v>
      </c>
      <c r="HE30">
        <v>2.41796582943236E-10</v>
      </c>
      <c r="HF30">
        <v>0.363580952380953</v>
      </c>
      <c r="HG30">
        <v>0</v>
      </c>
      <c r="HH30">
        <v>0</v>
      </c>
      <c r="HI30">
        <v>0</v>
      </c>
      <c r="HJ30">
        <v>2</v>
      </c>
      <c r="HK30">
        <v>2154</v>
      </c>
      <c r="HL30">
        <v>1</v>
      </c>
      <c r="HM30">
        <v>23</v>
      </c>
      <c r="HN30">
        <v>0.9</v>
      </c>
      <c r="HO30">
        <v>0.7</v>
      </c>
      <c r="HP30">
        <v>18</v>
      </c>
      <c r="HQ30">
        <v>508.20100000000002</v>
      </c>
      <c r="HR30">
        <v>476.34800000000001</v>
      </c>
      <c r="HS30">
        <v>27.002300000000002</v>
      </c>
      <c r="HT30">
        <v>33.796100000000003</v>
      </c>
      <c r="HU30">
        <v>30</v>
      </c>
      <c r="HV30">
        <v>33.650500000000001</v>
      </c>
      <c r="HW30">
        <v>33.615699999999997</v>
      </c>
      <c r="HX30">
        <v>48.775300000000001</v>
      </c>
      <c r="HY30">
        <v>17.668099999999999</v>
      </c>
      <c r="HZ30">
        <v>35.064500000000002</v>
      </c>
      <c r="IA30">
        <v>27</v>
      </c>
      <c r="IB30">
        <v>1200</v>
      </c>
      <c r="IC30">
        <v>25.165099999999999</v>
      </c>
      <c r="ID30">
        <v>98.282899999999998</v>
      </c>
      <c r="IE30">
        <v>93.789299999999997</v>
      </c>
    </row>
    <row r="31" spans="1:239" x14ac:dyDescent="0.3">
      <c r="A31">
        <v>15</v>
      </c>
      <c r="B31">
        <v>1628176514.5</v>
      </c>
      <c r="C31">
        <v>1756.9000000953699</v>
      </c>
      <c r="D31" t="s">
        <v>440</v>
      </c>
      <c r="E31" t="s">
        <v>441</v>
      </c>
      <c r="F31">
        <v>0</v>
      </c>
      <c r="G31" t="s">
        <v>362</v>
      </c>
      <c r="H31" t="s">
        <v>363</v>
      </c>
      <c r="I31" t="s">
        <v>364</v>
      </c>
      <c r="J31">
        <v>1628176514.5</v>
      </c>
      <c r="K31">
        <f t="shared" si="0"/>
        <v>3.9163758833576498E-3</v>
      </c>
      <c r="L31">
        <f t="shared" si="1"/>
        <v>3.9163758833576501</v>
      </c>
      <c r="M31">
        <f t="shared" si="2"/>
        <v>71.160975302072714</v>
      </c>
      <c r="N31">
        <f t="shared" si="3"/>
        <v>1423.25</v>
      </c>
      <c r="O31">
        <f t="shared" si="4"/>
        <v>1019.6314226430115</v>
      </c>
      <c r="P31">
        <f t="shared" si="5"/>
        <v>101.79360029649635</v>
      </c>
      <c r="Q31">
        <f t="shared" si="6"/>
        <v>142.08834526347499</v>
      </c>
      <c r="R31">
        <f t="shared" si="7"/>
        <v>0.31649167652380794</v>
      </c>
      <c r="S31">
        <f t="shared" si="8"/>
        <v>2.9245461848207519</v>
      </c>
      <c r="T31">
        <f t="shared" si="9"/>
        <v>0.29862049201719054</v>
      </c>
      <c r="U31">
        <f t="shared" si="10"/>
        <v>0.18815931799807301</v>
      </c>
      <c r="V31">
        <f t="shared" si="11"/>
        <v>321.49584638120177</v>
      </c>
      <c r="W31">
        <f t="shared" si="12"/>
        <v>31.085946758343081</v>
      </c>
      <c r="X31">
        <f t="shared" si="13"/>
        <v>30.0623</v>
      </c>
      <c r="Y31">
        <f t="shared" si="14"/>
        <v>4.2757194194305308</v>
      </c>
      <c r="Z31">
        <f t="shared" si="15"/>
        <v>69.904731106167219</v>
      </c>
      <c r="AA31">
        <f t="shared" si="16"/>
        <v>3.0142141563687819</v>
      </c>
      <c r="AB31">
        <f t="shared" si="17"/>
        <v>4.3118886356789927</v>
      </c>
      <c r="AC31">
        <f t="shared" si="18"/>
        <v>1.2615052630617489</v>
      </c>
      <c r="AD31">
        <f t="shared" si="19"/>
        <v>-172.71217645607234</v>
      </c>
      <c r="AE31">
        <f t="shared" si="20"/>
        <v>23.145682058876908</v>
      </c>
      <c r="AF31">
        <f t="shared" si="21"/>
        <v>1.7621139513558595</v>
      </c>
      <c r="AG31">
        <f t="shared" si="22"/>
        <v>173.69146593536217</v>
      </c>
      <c r="AH31">
        <v>0</v>
      </c>
      <c r="AI31">
        <v>0</v>
      </c>
      <c r="AJ31">
        <f t="shared" si="23"/>
        <v>1</v>
      </c>
      <c r="AK31">
        <f t="shared" si="24"/>
        <v>0</v>
      </c>
      <c r="AL31">
        <f t="shared" si="25"/>
        <v>52168.852683052799</v>
      </c>
      <c r="AM31" t="s">
        <v>365</v>
      </c>
      <c r="AN31">
        <v>10238.9</v>
      </c>
      <c r="AO31">
        <v>302.21199999999999</v>
      </c>
      <c r="AP31">
        <v>4052.3</v>
      </c>
      <c r="AQ31">
        <f t="shared" si="26"/>
        <v>0.92542210596451402</v>
      </c>
      <c r="AR31">
        <v>-0.32343011824092399</v>
      </c>
      <c r="AS31" t="s">
        <v>442</v>
      </c>
      <c r="AT31">
        <v>10339.799999999999</v>
      </c>
      <c r="AU31">
        <v>677.50188461538505</v>
      </c>
      <c r="AV31">
        <v>1124.1600000000001</v>
      </c>
      <c r="AW31">
        <f t="shared" si="27"/>
        <v>0.39732610605662455</v>
      </c>
      <c r="AX31">
        <v>0.5</v>
      </c>
      <c r="AY31">
        <f t="shared" si="28"/>
        <v>1681.1214001975138</v>
      </c>
      <c r="AZ31">
        <f t="shared" si="29"/>
        <v>71.160975302072714</v>
      </c>
      <c r="BA31">
        <f t="shared" si="30"/>
        <v>333.97670987446929</v>
      </c>
      <c r="BB31">
        <f t="shared" si="31"/>
        <v>4.2521857976416805E-2</v>
      </c>
      <c r="BC31">
        <f t="shared" si="32"/>
        <v>2.604735980643325</v>
      </c>
      <c r="BD31">
        <f t="shared" si="33"/>
        <v>253.05467994677915</v>
      </c>
      <c r="BE31" t="s">
        <v>443</v>
      </c>
      <c r="BF31">
        <v>532.96</v>
      </c>
      <c r="BG31">
        <f t="shared" si="34"/>
        <v>532.96</v>
      </c>
      <c r="BH31">
        <f t="shared" si="35"/>
        <v>0.52590378593794473</v>
      </c>
      <c r="BI31">
        <f t="shared" si="36"/>
        <v>0.75551102060997122</v>
      </c>
      <c r="BJ31">
        <f t="shared" si="37"/>
        <v>0.83201395716242255</v>
      </c>
      <c r="BK31">
        <f t="shared" si="38"/>
        <v>0.54341407897411387</v>
      </c>
      <c r="BL31">
        <f t="shared" si="39"/>
        <v>0.78081901011389609</v>
      </c>
      <c r="BM31">
        <f t="shared" si="40"/>
        <v>0.59432624866110451</v>
      </c>
      <c r="BN31">
        <f t="shared" si="41"/>
        <v>0.40567375133889549</v>
      </c>
      <c r="BO31">
        <f t="shared" si="42"/>
        <v>1999.91</v>
      </c>
      <c r="BP31">
        <f t="shared" si="43"/>
        <v>1681.1214001975138</v>
      </c>
      <c r="BQ31">
        <f t="shared" si="44"/>
        <v>0.84059852703247329</v>
      </c>
      <c r="BR31">
        <f t="shared" si="45"/>
        <v>0.16075515717267366</v>
      </c>
      <c r="BS31">
        <v>6</v>
      </c>
      <c r="BT31">
        <v>0.5</v>
      </c>
      <c r="BU31" t="s">
        <v>368</v>
      </c>
      <c r="BV31">
        <v>2</v>
      </c>
      <c r="BW31">
        <v>1628176514.5</v>
      </c>
      <c r="BX31">
        <v>1423.25</v>
      </c>
      <c r="BY31">
        <v>1515.2993632590801</v>
      </c>
      <c r="BZ31">
        <v>30.1923447000311</v>
      </c>
      <c r="CA31">
        <v>25.636199999999999</v>
      </c>
      <c r="CB31">
        <v>1423.53</v>
      </c>
      <c r="CC31">
        <v>29.906300000000002</v>
      </c>
      <c r="CD31">
        <v>500.17700000000002</v>
      </c>
      <c r="CE31">
        <v>99.733800000000002</v>
      </c>
      <c r="CF31">
        <v>9.9922300000000006E-2</v>
      </c>
      <c r="CG31">
        <v>30.209099999999999</v>
      </c>
      <c r="CH31">
        <v>30.0623</v>
      </c>
      <c r="CI31">
        <v>999.9</v>
      </c>
      <c r="CJ31">
        <v>0</v>
      </c>
      <c r="CK31">
        <v>0</v>
      </c>
      <c r="CL31">
        <v>9998.1200000000008</v>
      </c>
      <c r="CM31">
        <v>0</v>
      </c>
      <c r="CN31">
        <v>1344.44</v>
      </c>
      <c r="CO31">
        <v>-77.052199999999999</v>
      </c>
      <c r="CP31">
        <v>1467.69</v>
      </c>
      <c r="CQ31">
        <v>1539.78</v>
      </c>
      <c r="CR31">
        <v>4.6398299999999999</v>
      </c>
      <c r="CS31">
        <v>1500.3</v>
      </c>
      <c r="CT31">
        <v>25.636199999999999</v>
      </c>
      <c r="CU31">
        <v>3.0195400000000001</v>
      </c>
      <c r="CV31">
        <v>2.5567899999999999</v>
      </c>
      <c r="CW31">
        <v>24.135999999999999</v>
      </c>
      <c r="CX31">
        <v>21.392600000000002</v>
      </c>
      <c r="CY31">
        <v>1999.91</v>
      </c>
      <c r="CZ31">
        <v>0.98</v>
      </c>
      <c r="DA31">
        <v>2.00001E-2</v>
      </c>
      <c r="DB31">
        <v>0</v>
      </c>
      <c r="DC31">
        <v>677.53899999999999</v>
      </c>
      <c r="DD31">
        <v>4.9996700000000001</v>
      </c>
      <c r="DE31">
        <v>13682</v>
      </c>
      <c r="DF31">
        <v>16733.3</v>
      </c>
      <c r="DG31">
        <v>48.686999999999998</v>
      </c>
      <c r="DH31">
        <v>50.25</v>
      </c>
      <c r="DI31">
        <v>49.375</v>
      </c>
      <c r="DJ31">
        <v>49.75</v>
      </c>
      <c r="DK31">
        <v>50.125</v>
      </c>
      <c r="DL31">
        <v>1955.01</v>
      </c>
      <c r="DM31">
        <v>39.9</v>
      </c>
      <c r="DN31">
        <v>0</v>
      </c>
      <c r="DO31">
        <v>107.39999985694899</v>
      </c>
      <c r="DP31">
        <v>0</v>
      </c>
      <c r="DQ31">
        <v>677.50188461538505</v>
      </c>
      <c r="DR31">
        <v>-0.12782906094565299</v>
      </c>
      <c r="DS31">
        <v>-16.967521345828299</v>
      </c>
      <c r="DT31">
        <v>13684.896153846201</v>
      </c>
      <c r="DU31">
        <v>15</v>
      </c>
      <c r="DV31">
        <v>1628176471.5</v>
      </c>
      <c r="DW31" t="s">
        <v>444</v>
      </c>
      <c r="DX31">
        <v>1628176471.5</v>
      </c>
      <c r="DY31">
        <v>1628176468.5</v>
      </c>
      <c r="DZ31">
        <v>16</v>
      </c>
      <c r="EA31">
        <v>-0.30099999999999999</v>
      </c>
      <c r="EB31">
        <v>6.0000000000000001E-3</v>
      </c>
      <c r="EC31">
        <v>-0.21199999999999999</v>
      </c>
      <c r="ED31">
        <v>0.37</v>
      </c>
      <c r="EE31">
        <v>1500</v>
      </c>
      <c r="EF31">
        <v>25</v>
      </c>
      <c r="EG31">
        <v>0.04</v>
      </c>
      <c r="EH31">
        <v>0.02</v>
      </c>
      <c r="EI31">
        <v>58.535849550792697</v>
      </c>
      <c r="EJ31">
        <v>-0.85462665260846304</v>
      </c>
      <c r="EK31">
        <v>0.170874892892804</v>
      </c>
      <c r="EL31">
        <v>1</v>
      </c>
      <c r="EM31">
        <v>0.32448118436173601</v>
      </c>
      <c r="EN31">
        <v>2.3426583209823101E-2</v>
      </c>
      <c r="EO31">
        <v>4.4656767211605896E-3</v>
      </c>
      <c r="EP31">
        <v>1</v>
      </c>
      <c r="EQ31">
        <v>2</v>
      </c>
      <c r="ER31">
        <v>2</v>
      </c>
      <c r="ES31" t="s">
        <v>370</v>
      </c>
      <c r="ET31">
        <v>2.9197299999999999</v>
      </c>
      <c r="EU31">
        <v>2.7863899999999999</v>
      </c>
      <c r="EV31">
        <v>0.20954100000000001</v>
      </c>
      <c r="EW31">
        <v>0.217336</v>
      </c>
      <c r="EX31">
        <v>0.13511100000000001</v>
      </c>
      <c r="EY31">
        <v>0.121583</v>
      </c>
      <c r="EZ31">
        <v>19119.5</v>
      </c>
      <c r="FA31">
        <v>16416.400000000001</v>
      </c>
      <c r="FB31">
        <v>23900.7</v>
      </c>
      <c r="FC31">
        <v>20591.3</v>
      </c>
      <c r="FD31">
        <v>30379.5</v>
      </c>
      <c r="FE31">
        <v>25901.5</v>
      </c>
      <c r="FF31">
        <v>38928</v>
      </c>
      <c r="FG31">
        <v>32776.5</v>
      </c>
      <c r="FH31">
        <v>2.0057299999999998</v>
      </c>
      <c r="FI31">
        <v>1.85728</v>
      </c>
      <c r="FJ31">
        <v>6.6757200000000003E-2</v>
      </c>
      <c r="FK31">
        <v>0</v>
      </c>
      <c r="FL31">
        <v>28.975100000000001</v>
      </c>
      <c r="FM31">
        <v>999.9</v>
      </c>
      <c r="FN31">
        <v>45.941000000000003</v>
      </c>
      <c r="FO31">
        <v>38.067999999999998</v>
      </c>
      <c r="FP31">
        <v>30.779599999999999</v>
      </c>
      <c r="FQ31">
        <v>60.882899999999999</v>
      </c>
      <c r="FR31">
        <v>33.060899999999997</v>
      </c>
      <c r="FS31">
        <v>1</v>
      </c>
      <c r="FT31">
        <v>0.520401</v>
      </c>
      <c r="FU31">
        <v>2.3877100000000002</v>
      </c>
      <c r="FV31">
        <v>20.398099999999999</v>
      </c>
      <c r="FW31">
        <v>5.2461900000000004</v>
      </c>
      <c r="FX31">
        <v>11.997999999999999</v>
      </c>
      <c r="FY31">
        <v>4.9637500000000001</v>
      </c>
      <c r="FZ31">
        <v>3.3010000000000002</v>
      </c>
      <c r="GA31">
        <v>9999</v>
      </c>
      <c r="GB31">
        <v>9999</v>
      </c>
      <c r="GC31">
        <v>9999</v>
      </c>
      <c r="GD31">
        <v>999.9</v>
      </c>
      <c r="GE31">
        <v>1.87107</v>
      </c>
      <c r="GF31">
        <v>1.8763700000000001</v>
      </c>
      <c r="GG31">
        <v>1.87653</v>
      </c>
      <c r="GH31">
        <v>1.87517</v>
      </c>
      <c r="GI31">
        <v>1.8775900000000001</v>
      </c>
      <c r="GJ31">
        <v>1.8734200000000001</v>
      </c>
      <c r="GK31">
        <v>1.8711199999999999</v>
      </c>
      <c r="GL31">
        <v>1.8785099999999999</v>
      </c>
      <c r="GM31">
        <v>5</v>
      </c>
      <c r="GN31">
        <v>0</v>
      </c>
      <c r="GO31">
        <v>0</v>
      </c>
      <c r="GP31">
        <v>0</v>
      </c>
      <c r="GQ31" t="s">
        <v>371</v>
      </c>
      <c r="GR31" t="s">
        <v>372</v>
      </c>
      <c r="GS31" t="s">
        <v>373</v>
      </c>
      <c r="GT31" t="s">
        <v>373</v>
      </c>
      <c r="GU31" t="s">
        <v>373</v>
      </c>
      <c r="GV31" t="s">
        <v>373</v>
      </c>
      <c r="GW31">
        <v>0</v>
      </c>
      <c r="GX31">
        <v>100</v>
      </c>
      <c r="GY31">
        <v>100</v>
      </c>
      <c r="GZ31">
        <v>-0.28000000000000003</v>
      </c>
      <c r="HA31">
        <v>0.36969999999999997</v>
      </c>
      <c r="HB31">
        <v>-1.3830971411294599</v>
      </c>
      <c r="HC31">
        <v>1.17587188380478E-3</v>
      </c>
      <c r="HD31">
        <v>-6.2601144054332803E-7</v>
      </c>
      <c r="HE31">
        <v>2.41796582943236E-10</v>
      </c>
      <c r="HF31">
        <v>0.36965500000000201</v>
      </c>
      <c r="HG31">
        <v>0</v>
      </c>
      <c r="HH31">
        <v>0</v>
      </c>
      <c r="HI31">
        <v>0</v>
      </c>
      <c r="HJ31">
        <v>2</v>
      </c>
      <c r="HK31">
        <v>2154</v>
      </c>
      <c r="HL31">
        <v>1</v>
      </c>
      <c r="HM31">
        <v>23</v>
      </c>
      <c r="HN31">
        <v>0.7</v>
      </c>
      <c r="HO31">
        <v>0.8</v>
      </c>
      <c r="HP31">
        <v>18</v>
      </c>
      <c r="HQ31">
        <v>508.01100000000002</v>
      </c>
      <c r="HR31">
        <v>476.27699999999999</v>
      </c>
      <c r="HS31">
        <v>27.000800000000002</v>
      </c>
      <c r="HT31">
        <v>33.829500000000003</v>
      </c>
      <c r="HU31">
        <v>30.0002</v>
      </c>
      <c r="HV31">
        <v>33.689900000000002</v>
      </c>
      <c r="HW31">
        <v>33.656999999999996</v>
      </c>
      <c r="HX31">
        <v>58.546599999999998</v>
      </c>
      <c r="HY31">
        <v>16.679600000000001</v>
      </c>
      <c r="HZ31">
        <v>35.172600000000003</v>
      </c>
      <c r="IA31">
        <v>27</v>
      </c>
      <c r="IB31">
        <v>1500</v>
      </c>
      <c r="IC31">
        <v>25.591000000000001</v>
      </c>
      <c r="ID31">
        <v>98.275499999999994</v>
      </c>
      <c r="IE31">
        <v>93.775999999999996</v>
      </c>
    </row>
    <row r="32" spans="1:239" x14ac:dyDescent="0.3">
      <c r="A32">
        <v>16</v>
      </c>
      <c r="B32">
        <v>1628176657.5</v>
      </c>
      <c r="C32">
        <v>1899.9000000953699</v>
      </c>
      <c r="D32" t="s">
        <v>445</v>
      </c>
      <c r="E32" t="s">
        <v>446</v>
      </c>
      <c r="F32">
        <v>0</v>
      </c>
      <c r="G32" t="s">
        <v>362</v>
      </c>
      <c r="H32" t="s">
        <v>363</v>
      </c>
      <c r="I32" t="s">
        <v>364</v>
      </c>
      <c r="J32">
        <v>1628176657.5</v>
      </c>
      <c r="K32">
        <f t="shared" si="0"/>
        <v>4.0006364871734128E-3</v>
      </c>
      <c r="L32">
        <f t="shared" si="1"/>
        <v>4.0006364871734128</v>
      </c>
      <c r="M32">
        <f t="shared" si="2"/>
        <v>42.890750192172931</v>
      </c>
      <c r="N32">
        <f t="shared" si="3"/>
        <v>1722.18</v>
      </c>
      <c r="O32">
        <f t="shared" si="4"/>
        <v>1468.3392385505822</v>
      </c>
      <c r="P32">
        <f t="shared" si="5"/>
        <v>146.59322047202187</v>
      </c>
      <c r="Q32">
        <f t="shared" si="6"/>
        <v>171.93568475478</v>
      </c>
      <c r="R32">
        <f t="shared" si="7"/>
        <v>0.32706036470460875</v>
      </c>
      <c r="S32">
        <f t="shared" si="8"/>
        <v>2.9189885866683727</v>
      </c>
      <c r="T32">
        <f t="shared" si="9"/>
        <v>0.30798025481140667</v>
      </c>
      <c r="U32">
        <f t="shared" si="10"/>
        <v>0.19410910899500478</v>
      </c>
      <c r="V32">
        <f t="shared" si="11"/>
        <v>321.4942503812037</v>
      </c>
      <c r="W32">
        <f t="shared" si="12"/>
        <v>31.097531070112591</v>
      </c>
      <c r="X32">
        <f t="shared" si="13"/>
        <v>30.131900000000002</v>
      </c>
      <c r="Y32">
        <f t="shared" si="14"/>
        <v>4.2928346697069166</v>
      </c>
      <c r="Z32">
        <f t="shared" si="15"/>
        <v>70.457359996418887</v>
      </c>
      <c r="AA32">
        <f t="shared" si="16"/>
        <v>3.0436228368883236</v>
      </c>
      <c r="AB32">
        <f t="shared" si="17"/>
        <v>4.3198082315928676</v>
      </c>
      <c r="AC32">
        <f t="shared" si="18"/>
        <v>1.249211832818593</v>
      </c>
      <c r="AD32">
        <f t="shared" si="19"/>
        <v>-176.4280690843475</v>
      </c>
      <c r="AE32">
        <f t="shared" si="20"/>
        <v>17.184641585143257</v>
      </c>
      <c r="AF32">
        <f t="shared" si="21"/>
        <v>1.3114413781103438</v>
      </c>
      <c r="AG32">
        <f t="shared" si="22"/>
        <v>163.56226426010977</v>
      </c>
      <c r="AH32">
        <v>0</v>
      </c>
      <c r="AI32">
        <v>0</v>
      </c>
      <c r="AJ32">
        <f t="shared" si="23"/>
        <v>1</v>
      </c>
      <c r="AK32">
        <f t="shared" si="24"/>
        <v>0</v>
      </c>
      <c r="AL32">
        <f t="shared" si="25"/>
        <v>52004.828879703564</v>
      </c>
      <c r="AM32" t="s">
        <v>365</v>
      </c>
      <c r="AN32">
        <v>10238.9</v>
      </c>
      <c r="AO32">
        <v>302.21199999999999</v>
      </c>
      <c r="AP32">
        <v>4052.3</v>
      </c>
      <c r="AQ32">
        <f t="shared" si="26"/>
        <v>0.92542210596451402</v>
      </c>
      <c r="AR32">
        <v>-0.32343011824092399</v>
      </c>
      <c r="AS32" t="s">
        <v>447</v>
      </c>
      <c r="AT32">
        <v>10339.700000000001</v>
      </c>
      <c r="AU32">
        <v>676.19176000000004</v>
      </c>
      <c r="AV32">
        <v>1128.49</v>
      </c>
      <c r="AW32">
        <f t="shared" si="27"/>
        <v>0.40079951085078291</v>
      </c>
      <c r="AX32">
        <v>0.5</v>
      </c>
      <c r="AY32">
        <f t="shared" si="28"/>
        <v>1681.1130001975146</v>
      </c>
      <c r="AZ32">
        <f t="shared" si="29"/>
        <v>42.890750192172931</v>
      </c>
      <c r="BA32">
        <f t="shared" si="30"/>
        <v>336.89463408202801</v>
      </c>
      <c r="BB32">
        <f t="shared" si="31"/>
        <v>2.5705696348393356E-2</v>
      </c>
      <c r="BC32">
        <f t="shared" si="32"/>
        <v>2.5909046602096608</v>
      </c>
      <c r="BD32">
        <f t="shared" si="33"/>
        <v>253.27343901966026</v>
      </c>
      <c r="BE32" t="s">
        <v>448</v>
      </c>
      <c r="BF32">
        <v>537.35</v>
      </c>
      <c r="BG32">
        <f t="shared" si="34"/>
        <v>537.35</v>
      </c>
      <c r="BH32">
        <f t="shared" si="35"/>
        <v>0.52383273223511062</v>
      </c>
      <c r="BI32">
        <f t="shared" si="36"/>
        <v>0.76512880197584321</v>
      </c>
      <c r="BJ32">
        <f t="shared" si="37"/>
        <v>0.83182122078550202</v>
      </c>
      <c r="BK32">
        <f t="shared" si="38"/>
        <v>0.54739233042632141</v>
      </c>
      <c r="BL32">
        <f t="shared" si="39"/>
        <v>0.77966437054277138</v>
      </c>
      <c r="BM32">
        <f t="shared" si="40"/>
        <v>0.60802569043686561</v>
      </c>
      <c r="BN32">
        <f t="shared" si="41"/>
        <v>0.39197430956313439</v>
      </c>
      <c r="BO32">
        <f t="shared" si="42"/>
        <v>1999.9</v>
      </c>
      <c r="BP32">
        <f t="shared" si="43"/>
        <v>1681.1130001975146</v>
      </c>
      <c r="BQ32">
        <f t="shared" si="44"/>
        <v>0.84059853002525853</v>
      </c>
      <c r="BR32">
        <f t="shared" si="45"/>
        <v>0.16075516294874928</v>
      </c>
      <c r="BS32">
        <v>6</v>
      </c>
      <c r="BT32">
        <v>0.5</v>
      </c>
      <c r="BU32" t="s">
        <v>368</v>
      </c>
      <c r="BV32">
        <v>2</v>
      </c>
      <c r="BW32">
        <v>1628176657.5</v>
      </c>
      <c r="BX32">
        <v>1722.18</v>
      </c>
      <c r="BY32">
        <v>1781.9102287404801</v>
      </c>
      <c r="BZ32">
        <v>30.4862040983997</v>
      </c>
      <c r="CA32">
        <v>25.8323</v>
      </c>
      <c r="CB32">
        <v>1722.05</v>
      </c>
      <c r="CC32">
        <v>29.929200000000002</v>
      </c>
      <c r="CD32">
        <v>500.05399999999997</v>
      </c>
      <c r="CE32">
        <v>99.735799999999998</v>
      </c>
      <c r="CF32">
        <v>0.100271</v>
      </c>
      <c r="CG32">
        <v>30.241099999999999</v>
      </c>
      <c r="CH32">
        <v>30.131900000000002</v>
      </c>
      <c r="CI32">
        <v>999.9</v>
      </c>
      <c r="CJ32">
        <v>0</v>
      </c>
      <c r="CK32">
        <v>0</v>
      </c>
      <c r="CL32">
        <v>9966.25</v>
      </c>
      <c r="CM32">
        <v>0</v>
      </c>
      <c r="CN32">
        <v>1353.26</v>
      </c>
      <c r="CO32">
        <v>-77.518699999999995</v>
      </c>
      <c r="CP32">
        <v>1776</v>
      </c>
      <c r="CQ32">
        <v>1847.42</v>
      </c>
      <c r="CR32">
        <v>4.4682199999999996</v>
      </c>
      <c r="CS32">
        <v>1799.7</v>
      </c>
      <c r="CT32">
        <v>25.8323</v>
      </c>
      <c r="CU32">
        <v>3.0220500000000001</v>
      </c>
      <c r="CV32">
        <v>2.5764100000000001</v>
      </c>
      <c r="CW32">
        <v>24.149899999999999</v>
      </c>
      <c r="CX32">
        <v>21.517399999999999</v>
      </c>
      <c r="CY32">
        <v>1999.9</v>
      </c>
      <c r="CZ32">
        <v>0.98</v>
      </c>
      <c r="DA32">
        <v>2.00001E-2</v>
      </c>
      <c r="DB32">
        <v>0</v>
      </c>
      <c r="DC32">
        <v>676.2</v>
      </c>
      <c r="DD32">
        <v>4.9996700000000001</v>
      </c>
      <c r="DE32">
        <v>13658.6</v>
      </c>
      <c r="DF32">
        <v>16733.2</v>
      </c>
      <c r="DG32">
        <v>48.686999999999998</v>
      </c>
      <c r="DH32">
        <v>50.25</v>
      </c>
      <c r="DI32">
        <v>49.375</v>
      </c>
      <c r="DJ32">
        <v>49.811999999999998</v>
      </c>
      <c r="DK32">
        <v>50.186999999999998</v>
      </c>
      <c r="DL32">
        <v>1955</v>
      </c>
      <c r="DM32">
        <v>39.9</v>
      </c>
      <c r="DN32">
        <v>0</v>
      </c>
      <c r="DO32">
        <v>142.90000009536701</v>
      </c>
      <c r="DP32">
        <v>0</v>
      </c>
      <c r="DQ32">
        <v>676.19176000000004</v>
      </c>
      <c r="DR32">
        <v>-0.216923086956333</v>
      </c>
      <c r="DS32">
        <v>-18.715384536814099</v>
      </c>
      <c r="DT32">
        <v>13660.763999999999</v>
      </c>
      <c r="DU32">
        <v>15</v>
      </c>
      <c r="DV32">
        <v>1628176610</v>
      </c>
      <c r="DW32" t="s">
        <v>449</v>
      </c>
      <c r="DX32">
        <v>1628176610</v>
      </c>
      <c r="DY32">
        <v>1628176608</v>
      </c>
      <c r="DZ32">
        <v>17</v>
      </c>
      <c r="EA32">
        <v>0.111</v>
      </c>
      <c r="EB32">
        <v>2E-3</v>
      </c>
      <c r="EC32">
        <v>0.22600000000000001</v>
      </c>
      <c r="ED32">
        <v>0.371</v>
      </c>
      <c r="EE32">
        <v>1800</v>
      </c>
      <c r="EF32">
        <v>25</v>
      </c>
      <c r="EG32">
        <v>0.03</v>
      </c>
      <c r="EH32">
        <v>0.02</v>
      </c>
      <c r="EI32">
        <v>58.184253424509102</v>
      </c>
      <c r="EJ32">
        <v>-0.102172910950065</v>
      </c>
      <c r="EK32">
        <v>0.199229572134622</v>
      </c>
      <c r="EL32">
        <v>1</v>
      </c>
      <c r="EM32">
        <v>0.309012067073209</v>
      </c>
      <c r="EN32">
        <v>1.5459739347661899E-2</v>
      </c>
      <c r="EO32">
        <v>3.8794139796883499E-3</v>
      </c>
      <c r="EP32">
        <v>1</v>
      </c>
      <c r="EQ32">
        <v>2</v>
      </c>
      <c r="ER32">
        <v>2</v>
      </c>
      <c r="ES32" t="s">
        <v>370</v>
      </c>
      <c r="ET32">
        <v>2.91934</v>
      </c>
      <c r="EU32">
        <v>2.78647</v>
      </c>
      <c r="EV32">
        <v>0.234485</v>
      </c>
      <c r="EW32">
        <v>0.241728</v>
      </c>
      <c r="EX32">
        <v>0.13516800000000001</v>
      </c>
      <c r="EY32">
        <v>0.122207</v>
      </c>
      <c r="EZ32">
        <v>18512.3</v>
      </c>
      <c r="FA32">
        <v>15901.2</v>
      </c>
      <c r="FB32">
        <v>23898.5</v>
      </c>
      <c r="FC32">
        <v>20589</v>
      </c>
      <c r="FD32">
        <v>30375.5</v>
      </c>
      <c r="FE32">
        <v>25880.1</v>
      </c>
      <c r="FF32">
        <v>38925</v>
      </c>
      <c r="FG32">
        <v>32772.400000000001</v>
      </c>
      <c r="FH32">
        <v>2.0047999999999999</v>
      </c>
      <c r="FI32">
        <v>1.85592</v>
      </c>
      <c r="FJ32">
        <v>7.0031700000000002E-2</v>
      </c>
      <c r="FK32">
        <v>0</v>
      </c>
      <c r="FL32">
        <v>28.991399999999999</v>
      </c>
      <c r="FM32">
        <v>999.9</v>
      </c>
      <c r="FN32">
        <v>45.091999999999999</v>
      </c>
      <c r="FO32">
        <v>38.381</v>
      </c>
      <c r="FP32">
        <v>30.726099999999999</v>
      </c>
      <c r="FQ32">
        <v>60.352899999999998</v>
      </c>
      <c r="FR32">
        <v>33.906199999999998</v>
      </c>
      <c r="FS32">
        <v>1</v>
      </c>
      <c r="FT32">
        <v>0.52516300000000005</v>
      </c>
      <c r="FU32">
        <v>2.4135399999999998</v>
      </c>
      <c r="FV32">
        <v>20.398299999999999</v>
      </c>
      <c r="FW32">
        <v>5.2449899999999996</v>
      </c>
      <c r="FX32">
        <v>11.997999999999999</v>
      </c>
      <c r="FY32">
        <v>4.9638</v>
      </c>
      <c r="FZ32">
        <v>3.3010000000000002</v>
      </c>
      <c r="GA32">
        <v>9999</v>
      </c>
      <c r="GB32">
        <v>9999</v>
      </c>
      <c r="GC32">
        <v>9999</v>
      </c>
      <c r="GD32">
        <v>999.9</v>
      </c>
      <c r="GE32">
        <v>1.8710599999999999</v>
      </c>
      <c r="GF32">
        <v>1.8763700000000001</v>
      </c>
      <c r="GG32">
        <v>1.87653</v>
      </c>
      <c r="GH32">
        <v>1.87517</v>
      </c>
      <c r="GI32">
        <v>1.8775900000000001</v>
      </c>
      <c r="GJ32">
        <v>1.8734200000000001</v>
      </c>
      <c r="GK32">
        <v>1.87113</v>
      </c>
      <c r="GL32">
        <v>1.8785099999999999</v>
      </c>
      <c r="GM32">
        <v>5</v>
      </c>
      <c r="GN32">
        <v>0</v>
      </c>
      <c r="GO32">
        <v>0</v>
      </c>
      <c r="GP32">
        <v>0</v>
      </c>
      <c r="GQ32" t="s">
        <v>371</v>
      </c>
      <c r="GR32" t="s">
        <v>372</v>
      </c>
      <c r="GS32" t="s">
        <v>373</v>
      </c>
      <c r="GT32" t="s">
        <v>373</v>
      </c>
      <c r="GU32" t="s">
        <v>373</v>
      </c>
      <c r="GV32" t="s">
        <v>373</v>
      </c>
      <c r="GW32">
        <v>0</v>
      </c>
      <c r="GX32">
        <v>100</v>
      </c>
      <c r="GY32">
        <v>100</v>
      </c>
      <c r="GZ32">
        <v>0.13</v>
      </c>
      <c r="HA32">
        <v>0.37130000000000002</v>
      </c>
      <c r="HB32">
        <v>-1.2716516328643801</v>
      </c>
      <c r="HC32">
        <v>1.17587188380478E-3</v>
      </c>
      <c r="HD32">
        <v>-6.2601144054332803E-7</v>
      </c>
      <c r="HE32">
        <v>2.41796582943236E-10</v>
      </c>
      <c r="HF32">
        <v>0.37137500000000001</v>
      </c>
      <c r="HG32">
        <v>0</v>
      </c>
      <c r="HH32">
        <v>0</v>
      </c>
      <c r="HI32">
        <v>0</v>
      </c>
      <c r="HJ32">
        <v>2</v>
      </c>
      <c r="HK32">
        <v>2154</v>
      </c>
      <c r="HL32">
        <v>1</v>
      </c>
      <c r="HM32">
        <v>23</v>
      </c>
      <c r="HN32">
        <v>0.8</v>
      </c>
      <c r="HO32">
        <v>0.8</v>
      </c>
      <c r="HP32">
        <v>18</v>
      </c>
      <c r="HQ32">
        <v>507.83</v>
      </c>
      <c r="HR32">
        <v>475.77</v>
      </c>
      <c r="HS32">
        <v>26.999700000000001</v>
      </c>
      <c r="HT32">
        <v>33.887500000000003</v>
      </c>
      <c r="HU32">
        <v>30.0001</v>
      </c>
      <c r="HV32">
        <v>33.742699999999999</v>
      </c>
      <c r="HW32">
        <v>33.709299999999999</v>
      </c>
      <c r="HX32">
        <v>67.879099999999994</v>
      </c>
      <c r="HY32">
        <v>14.909800000000001</v>
      </c>
      <c r="HZ32">
        <v>35.397500000000001</v>
      </c>
      <c r="IA32">
        <v>27</v>
      </c>
      <c r="IB32">
        <v>1800</v>
      </c>
      <c r="IC32">
        <v>25.7972</v>
      </c>
      <c r="ID32">
        <v>98.267300000000006</v>
      </c>
      <c r="IE32">
        <v>93.764899999999997</v>
      </c>
    </row>
    <row r="33" spans="1:239" x14ac:dyDescent="0.3">
      <c r="A33">
        <v>17</v>
      </c>
      <c r="B33">
        <v>1628178092.5999999</v>
      </c>
      <c r="C33">
        <v>3335</v>
      </c>
      <c r="D33" t="s">
        <v>450</v>
      </c>
      <c r="E33" t="s">
        <v>451</v>
      </c>
      <c r="F33">
        <v>0</v>
      </c>
      <c r="G33" t="s">
        <v>452</v>
      </c>
      <c r="H33" t="s">
        <v>453</v>
      </c>
      <c r="I33" t="s">
        <v>364</v>
      </c>
      <c r="J33">
        <v>1628178092.5999999</v>
      </c>
      <c r="K33">
        <f t="shared" si="0"/>
        <v>4.5228029747121463E-3</v>
      </c>
      <c r="L33">
        <f t="shared" si="1"/>
        <v>4.5228029747121461</v>
      </c>
      <c r="M33">
        <f t="shared" si="2"/>
        <v>48.340558673686061</v>
      </c>
      <c r="N33">
        <f t="shared" si="3"/>
        <v>337.66899999999998</v>
      </c>
      <c r="O33">
        <f t="shared" si="4"/>
        <v>95.198854774916867</v>
      </c>
      <c r="P33">
        <f t="shared" si="5"/>
        <v>9.5046535845686169</v>
      </c>
      <c r="Q33">
        <f t="shared" si="6"/>
        <v>33.712872689864803</v>
      </c>
      <c r="R33">
        <f t="shared" si="7"/>
        <v>0.34352894416662749</v>
      </c>
      <c r="S33">
        <f t="shared" si="8"/>
        <v>2.9285981336372333</v>
      </c>
      <c r="T33">
        <f t="shared" si="9"/>
        <v>0.32260946609592939</v>
      </c>
      <c r="U33">
        <f t="shared" si="10"/>
        <v>0.20340420317940516</v>
      </c>
      <c r="V33">
        <f t="shared" si="11"/>
        <v>321.49642538129734</v>
      </c>
      <c r="W33">
        <f t="shared" si="12"/>
        <v>30.757999866484521</v>
      </c>
      <c r="X33">
        <f t="shared" si="13"/>
        <v>30.253</v>
      </c>
      <c r="Y33">
        <f t="shared" si="14"/>
        <v>4.3227565628363003</v>
      </c>
      <c r="Z33">
        <f t="shared" si="15"/>
        <v>69.651079063752206</v>
      </c>
      <c r="AA33">
        <f t="shared" si="16"/>
        <v>2.9742056681601459</v>
      </c>
      <c r="AB33">
        <f t="shared" si="17"/>
        <v>4.2701501658543304</v>
      </c>
      <c r="AC33">
        <f t="shared" si="18"/>
        <v>1.3485508946761544</v>
      </c>
      <c r="AD33">
        <f t="shared" si="19"/>
        <v>-199.45561118480566</v>
      </c>
      <c r="AE33">
        <f t="shared" si="20"/>
        <v>-33.692996722710831</v>
      </c>
      <c r="AF33">
        <f t="shared" si="21"/>
        <v>-2.5618160118882325</v>
      </c>
      <c r="AG33">
        <f t="shared" si="22"/>
        <v>85.786001461892596</v>
      </c>
      <c r="AH33">
        <v>0</v>
      </c>
      <c r="AI33">
        <v>0</v>
      </c>
      <c r="AJ33">
        <f t="shared" si="23"/>
        <v>1</v>
      </c>
      <c r="AK33">
        <f t="shared" si="24"/>
        <v>0</v>
      </c>
      <c r="AL33">
        <f t="shared" si="25"/>
        <v>52313.976372892736</v>
      </c>
      <c r="AM33" t="s">
        <v>365</v>
      </c>
      <c r="AN33">
        <v>10238.9</v>
      </c>
      <c r="AO33">
        <v>302.21199999999999</v>
      </c>
      <c r="AP33">
        <v>4052.3</v>
      </c>
      <c r="AQ33">
        <f t="shared" si="26"/>
        <v>0.92542210596451402</v>
      </c>
      <c r="AR33">
        <v>-0.32343011824092399</v>
      </c>
      <c r="AS33" t="s">
        <v>454</v>
      </c>
      <c r="AT33">
        <v>10311.799999999999</v>
      </c>
      <c r="AU33">
        <v>731.98335999999995</v>
      </c>
      <c r="AV33">
        <v>1156.6300000000001</v>
      </c>
      <c r="AW33">
        <f t="shared" si="27"/>
        <v>0.36714129842732779</v>
      </c>
      <c r="AX33">
        <v>0.5</v>
      </c>
      <c r="AY33">
        <f t="shared" si="28"/>
        <v>1681.1217001975633</v>
      </c>
      <c r="AZ33">
        <f t="shared" si="29"/>
        <v>48.340558673686061</v>
      </c>
      <c r="BA33">
        <f t="shared" si="30"/>
        <v>308.60460191244516</v>
      </c>
      <c r="BB33">
        <f t="shared" si="31"/>
        <v>2.8947332478194799E-2</v>
      </c>
      <c r="BC33">
        <f t="shared" si="32"/>
        <v>2.5035404580548661</v>
      </c>
      <c r="BD33">
        <f t="shared" si="33"/>
        <v>254.66399707159349</v>
      </c>
      <c r="BE33" t="s">
        <v>455</v>
      </c>
      <c r="BF33">
        <v>551.49</v>
      </c>
      <c r="BG33">
        <f t="shared" si="34"/>
        <v>551.49</v>
      </c>
      <c r="BH33">
        <f t="shared" si="35"/>
        <v>0.52319237785635853</v>
      </c>
      <c r="BI33">
        <f t="shared" si="36"/>
        <v>0.70173288825726299</v>
      </c>
      <c r="BJ33">
        <f t="shared" si="37"/>
        <v>0.8271428612235453</v>
      </c>
      <c r="BK33">
        <f t="shared" si="38"/>
        <v>0.49700104632627135</v>
      </c>
      <c r="BL33">
        <f t="shared" si="39"/>
        <v>0.77216054663250566</v>
      </c>
      <c r="BM33">
        <f t="shared" si="40"/>
        <v>0.52869872690138475</v>
      </c>
      <c r="BN33">
        <f t="shared" si="41"/>
        <v>0.47130127309861525</v>
      </c>
      <c r="BO33">
        <f t="shared" si="42"/>
        <v>1999.91</v>
      </c>
      <c r="BP33">
        <f t="shared" si="43"/>
        <v>1681.1217001975633</v>
      </c>
      <c r="BQ33">
        <f t="shared" si="44"/>
        <v>0.8405986770392484</v>
      </c>
      <c r="BR33">
        <f t="shared" si="45"/>
        <v>0.16075544668574954</v>
      </c>
      <c r="BS33">
        <v>6</v>
      </c>
      <c r="BT33">
        <v>0.5</v>
      </c>
      <c r="BU33" t="s">
        <v>368</v>
      </c>
      <c r="BV33">
        <v>2</v>
      </c>
      <c r="BW33">
        <v>1628178092.5999999</v>
      </c>
      <c r="BX33">
        <v>337.66899999999998</v>
      </c>
      <c r="BY33">
        <v>397.49823733168398</v>
      </c>
      <c r="BZ33">
        <v>29.789720472675501</v>
      </c>
      <c r="CA33">
        <v>24.525099999999998</v>
      </c>
      <c r="CB33">
        <v>338.488</v>
      </c>
      <c r="CC33">
        <v>29.650099999999998</v>
      </c>
      <c r="CD33">
        <v>500.101</v>
      </c>
      <c r="CE33">
        <v>99.740300000000005</v>
      </c>
      <c r="CF33">
        <v>9.9699200000000002E-2</v>
      </c>
      <c r="CG33">
        <v>30.0396</v>
      </c>
      <c r="CH33">
        <v>30.253</v>
      </c>
      <c r="CI33">
        <v>999.9</v>
      </c>
      <c r="CJ33">
        <v>0</v>
      </c>
      <c r="CK33">
        <v>0</v>
      </c>
      <c r="CL33">
        <v>10020.6</v>
      </c>
      <c r="CM33">
        <v>0</v>
      </c>
      <c r="CN33">
        <v>1374.13</v>
      </c>
      <c r="CO33">
        <v>-62.285200000000003</v>
      </c>
      <c r="CP33">
        <v>348.11500000000001</v>
      </c>
      <c r="CQ33">
        <v>410.01</v>
      </c>
      <c r="CR33">
        <v>5.4813000000000001</v>
      </c>
      <c r="CS33">
        <v>399.95400000000001</v>
      </c>
      <c r="CT33">
        <v>24.525099999999998</v>
      </c>
      <c r="CU33">
        <v>2.9928499999999998</v>
      </c>
      <c r="CV33">
        <v>2.4461400000000002</v>
      </c>
      <c r="CW33">
        <v>23.988199999999999</v>
      </c>
      <c r="CX33">
        <v>20.672499999999999</v>
      </c>
      <c r="CY33">
        <v>1999.91</v>
      </c>
      <c r="CZ33">
        <v>0.97999599999999998</v>
      </c>
      <c r="DA33">
        <v>2.0003799999999999E-2</v>
      </c>
      <c r="DB33">
        <v>0</v>
      </c>
      <c r="DC33">
        <v>732.03399999999999</v>
      </c>
      <c r="DD33">
        <v>4.9996700000000001</v>
      </c>
      <c r="DE33">
        <v>14854.6</v>
      </c>
      <c r="DF33">
        <v>16733.2</v>
      </c>
      <c r="DG33">
        <v>48.375</v>
      </c>
      <c r="DH33">
        <v>49.311999999999998</v>
      </c>
      <c r="DI33">
        <v>49</v>
      </c>
      <c r="DJ33">
        <v>49.25</v>
      </c>
      <c r="DK33">
        <v>49.811999999999998</v>
      </c>
      <c r="DL33">
        <v>1955</v>
      </c>
      <c r="DM33">
        <v>39.909999999999997</v>
      </c>
      <c r="DN33">
        <v>0</v>
      </c>
      <c r="DO33">
        <v>1434.39999985695</v>
      </c>
      <c r="DP33">
        <v>0</v>
      </c>
      <c r="DQ33">
        <v>731.98335999999995</v>
      </c>
      <c r="DR33">
        <v>1.0841538395043899</v>
      </c>
      <c r="DS33">
        <v>10.6538461863947</v>
      </c>
      <c r="DT33">
        <v>14852.76</v>
      </c>
      <c r="DU33">
        <v>15</v>
      </c>
      <c r="DV33">
        <v>1628178053.0999999</v>
      </c>
      <c r="DW33" t="s">
        <v>456</v>
      </c>
      <c r="DX33">
        <v>1628178047.5999999</v>
      </c>
      <c r="DY33">
        <v>1628178053.0999999</v>
      </c>
      <c r="DZ33">
        <v>20</v>
      </c>
      <c r="EA33">
        <v>0.88700000000000001</v>
      </c>
      <c r="EB33">
        <v>-0.14399999999999999</v>
      </c>
      <c r="EC33">
        <v>-0.76800000000000002</v>
      </c>
      <c r="ED33">
        <v>0.35599999999999998</v>
      </c>
      <c r="EE33">
        <v>400</v>
      </c>
      <c r="EF33">
        <v>25</v>
      </c>
      <c r="EG33">
        <v>0.03</v>
      </c>
      <c r="EH33">
        <v>0.02</v>
      </c>
      <c r="EI33">
        <v>50.435772128273101</v>
      </c>
      <c r="EJ33">
        <v>-0.52614403686927003</v>
      </c>
      <c r="EK33">
        <v>0.11046538700030201</v>
      </c>
      <c r="EL33">
        <v>1</v>
      </c>
      <c r="EM33">
        <v>0.35176521939503702</v>
      </c>
      <c r="EN33">
        <v>0.100690225174017</v>
      </c>
      <c r="EO33">
        <v>1.8033336386884601E-2</v>
      </c>
      <c r="EP33">
        <v>1</v>
      </c>
      <c r="EQ33">
        <v>2</v>
      </c>
      <c r="ER33">
        <v>2</v>
      </c>
      <c r="ES33" t="s">
        <v>370</v>
      </c>
      <c r="ET33">
        <v>2.9205000000000001</v>
      </c>
      <c r="EU33">
        <v>2.7863699999999998</v>
      </c>
      <c r="EV33">
        <v>7.8067300000000006E-2</v>
      </c>
      <c r="EW33">
        <v>8.9419899999999997E-2</v>
      </c>
      <c r="EX33">
        <v>0.134579</v>
      </c>
      <c r="EY33">
        <v>0.118171</v>
      </c>
      <c r="EZ33">
        <v>22360.400000000001</v>
      </c>
      <c r="FA33">
        <v>19143</v>
      </c>
      <c r="FB33">
        <v>23958.5</v>
      </c>
      <c r="FC33">
        <v>20631.599999999999</v>
      </c>
      <c r="FD33">
        <v>30463.200000000001</v>
      </c>
      <c r="FE33">
        <v>26045.9</v>
      </c>
      <c r="FF33">
        <v>39018.300000000003</v>
      </c>
      <c r="FG33">
        <v>32834</v>
      </c>
      <c r="FH33">
        <v>2.0165500000000001</v>
      </c>
      <c r="FI33">
        <v>1.83765</v>
      </c>
      <c r="FJ33">
        <v>8.1360299999999997E-2</v>
      </c>
      <c r="FK33">
        <v>0</v>
      </c>
      <c r="FL33">
        <v>28.928100000000001</v>
      </c>
      <c r="FM33">
        <v>999.9</v>
      </c>
      <c r="FN33">
        <v>39.927999999999997</v>
      </c>
      <c r="FO33">
        <v>41.523000000000003</v>
      </c>
      <c r="FP33">
        <v>32.1798</v>
      </c>
      <c r="FQ33">
        <v>60.664700000000003</v>
      </c>
      <c r="FR33">
        <v>34.647399999999998</v>
      </c>
      <c r="FS33">
        <v>1</v>
      </c>
      <c r="FT33">
        <v>0.44165399999999999</v>
      </c>
      <c r="FU33">
        <v>2.0327299999999999</v>
      </c>
      <c r="FV33">
        <v>20.4025</v>
      </c>
      <c r="FW33">
        <v>5.2473900000000002</v>
      </c>
      <c r="FX33">
        <v>11.997999999999999</v>
      </c>
      <c r="FY33">
        <v>4.9640000000000004</v>
      </c>
      <c r="FZ33">
        <v>3.3010000000000002</v>
      </c>
      <c r="GA33">
        <v>9999</v>
      </c>
      <c r="GB33">
        <v>9999</v>
      </c>
      <c r="GC33">
        <v>9999</v>
      </c>
      <c r="GD33">
        <v>999.9</v>
      </c>
      <c r="GE33">
        <v>1.87103</v>
      </c>
      <c r="GF33">
        <v>1.8763700000000001</v>
      </c>
      <c r="GG33">
        <v>1.8764799999999999</v>
      </c>
      <c r="GH33">
        <v>1.8751500000000001</v>
      </c>
      <c r="GI33">
        <v>1.8775299999999999</v>
      </c>
      <c r="GJ33">
        <v>1.8733500000000001</v>
      </c>
      <c r="GK33">
        <v>1.8710599999999999</v>
      </c>
      <c r="GL33">
        <v>1.8783700000000001</v>
      </c>
      <c r="GM33">
        <v>5</v>
      </c>
      <c r="GN33">
        <v>0</v>
      </c>
      <c r="GO33">
        <v>0</v>
      </c>
      <c r="GP33">
        <v>0</v>
      </c>
      <c r="GQ33" t="s">
        <v>371</v>
      </c>
      <c r="GR33" t="s">
        <v>372</v>
      </c>
      <c r="GS33" t="s">
        <v>373</v>
      </c>
      <c r="GT33" t="s">
        <v>373</v>
      </c>
      <c r="GU33" t="s">
        <v>373</v>
      </c>
      <c r="GV33" t="s">
        <v>373</v>
      </c>
      <c r="GW33">
        <v>0</v>
      </c>
      <c r="GX33">
        <v>100</v>
      </c>
      <c r="GY33">
        <v>100</v>
      </c>
      <c r="GZ33">
        <v>-0.81899999999999995</v>
      </c>
      <c r="HA33">
        <v>0.35630000000000001</v>
      </c>
      <c r="HB33">
        <v>-1.1546125306903201</v>
      </c>
      <c r="HC33">
        <v>1.17587188380478E-3</v>
      </c>
      <c r="HD33">
        <v>-6.2601144054332803E-7</v>
      </c>
      <c r="HE33">
        <v>2.41796582943236E-10</v>
      </c>
      <c r="HF33">
        <v>0.35625238095237999</v>
      </c>
      <c r="HG33">
        <v>0</v>
      </c>
      <c r="HH33">
        <v>0</v>
      </c>
      <c r="HI33">
        <v>0</v>
      </c>
      <c r="HJ33">
        <v>2</v>
      </c>
      <c r="HK33">
        <v>2154</v>
      </c>
      <c r="HL33">
        <v>1</v>
      </c>
      <c r="HM33">
        <v>23</v>
      </c>
      <c r="HN33">
        <v>0.8</v>
      </c>
      <c r="HO33">
        <v>0.7</v>
      </c>
      <c r="HP33">
        <v>18</v>
      </c>
      <c r="HQ33">
        <v>508.30900000000003</v>
      </c>
      <c r="HR33">
        <v>457.06200000000001</v>
      </c>
      <c r="HS33">
        <v>27.000599999999999</v>
      </c>
      <c r="HT33">
        <v>32.871600000000001</v>
      </c>
      <c r="HU33">
        <v>30.0001</v>
      </c>
      <c r="HV33">
        <v>32.8416</v>
      </c>
      <c r="HW33">
        <v>32.824100000000001</v>
      </c>
      <c r="HX33">
        <v>19.992699999999999</v>
      </c>
      <c r="HY33">
        <v>22.363099999999999</v>
      </c>
      <c r="HZ33">
        <v>29.947800000000001</v>
      </c>
      <c r="IA33">
        <v>27</v>
      </c>
      <c r="IB33">
        <v>400</v>
      </c>
      <c r="IC33">
        <v>24.509399999999999</v>
      </c>
      <c r="ID33">
        <v>98.507199999999997</v>
      </c>
      <c r="IE33">
        <v>93.947900000000004</v>
      </c>
    </row>
    <row r="34" spans="1:239" x14ac:dyDescent="0.3">
      <c r="A34">
        <v>18</v>
      </c>
      <c r="B34">
        <v>1628178214.5999999</v>
      </c>
      <c r="C34">
        <v>3457</v>
      </c>
      <c r="D34" t="s">
        <v>457</v>
      </c>
      <c r="E34" t="s">
        <v>458</v>
      </c>
      <c r="F34">
        <v>0</v>
      </c>
      <c r="G34" t="s">
        <v>452</v>
      </c>
      <c r="H34" t="s">
        <v>453</v>
      </c>
      <c r="I34" t="s">
        <v>364</v>
      </c>
      <c r="J34">
        <v>1628178214.5999999</v>
      </c>
      <c r="K34">
        <f t="shared" si="0"/>
        <v>5.0437827966963722E-3</v>
      </c>
      <c r="L34">
        <f t="shared" si="1"/>
        <v>5.0437827966963722</v>
      </c>
      <c r="M34">
        <f t="shared" si="2"/>
        <v>43.778475250717108</v>
      </c>
      <c r="N34">
        <f t="shared" si="3"/>
        <v>248.48500000000001</v>
      </c>
      <c r="O34">
        <f t="shared" si="4"/>
        <v>59.787909207164866</v>
      </c>
      <c r="P34">
        <f t="shared" si="5"/>
        <v>5.9692592930790429</v>
      </c>
      <c r="Q34">
        <f t="shared" si="6"/>
        <v>24.808885527360001</v>
      </c>
      <c r="R34">
        <f t="shared" si="7"/>
        <v>0.40244944790566473</v>
      </c>
      <c r="S34">
        <f t="shared" si="8"/>
        <v>2.9193960786321549</v>
      </c>
      <c r="T34">
        <f t="shared" si="9"/>
        <v>0.37397386861118814</v>
      </c>
      <c r="U34">
        <f t="shared" si="10"/>
        <v>0.23612396916975797</v>
      </c>
      <c r="V34">
        <f t="shared" si="11"/>
        <v>321.52515338126301</v>
      </c>
      <c r="W34">
        <f t="shared" si="12"/>
        <v>30.620634282279738</v>
      </c>
      <c r="X34">
        <f t="shared" si="13"/>
        <v>30.217400000000001</v>
      </c>
      <c r="Y34">
        <f t="shared" si="14"/>
        <v>4.3139415646715511</v>
      </c>
      <c r="Z34">
        <f t="shared" si="15"/>
        <v>70.665442098512742</v>
      </c>
      <c r="AA34">
        <f t="shared" si="16"/>
        <v>3.0168274693139829</v>
      </c>
      <c r="AB34">
        <f t="shared" si="17"/>
        <v>4.2691694550050459</v>
      </c>
      <c r="AC34">
        <f t="shared" si="18"/>
        <v>1.2971140953575682</v>
      </c>
      <c r="AD34">
        <f t="shared" si="19"/>
        <v>-222.43082133431002</v>
      </c>
      <c r="AE34">
        <f t="shared" si="20"/>
        <v>-28.613589516923618</v>
      </c>
      <c r="AF34">
        <f t="shared" si="21"/>
        <v>-2.1820378727663607</v>
      </c>
      <c r="AG34">
        <f t="shared" si="22"/>
        <v>68.298704657262988</v>
      </c>
      <c r="AH34">
        <v>0</v>
      </c>
      <c r="AI34">
        <v>0</v>
      </c>
      <c r="AJ34">
        <f t="shared" si="23"/>
        <v>1</v>
      </c>
      <c r="AK34">
        <f t="shared" si="24"/>
        <v>0</v>
      </c>
      <c r="AL34">
        <f t="shared" si="25"/>
        <v>52051.816816976534</v>
      </c>
      <c r="AM34" t="s">
        <v>365</v>
      </c>
      <c r="AN34">
        <v>10238.9</v>
      </c>
      <c r="AO34">
        <v>302.21199999999999</v>
      </c>
      <c r="AP34">
        <v>4052.3</v>
      </c>
      <c r="AQ34">
        <f t="shared" si="26"/>
        <v>0.92542210596451402</v>
      </c>
      <c r="AR34">
        <v>-0.32343011824092399</v>
      </c>
      <c r="AS34" t="s">
        <v>459</v>
      </c>
      <c r="AT34">
        <v>10311.1</v>
      </c>
      <c r="AU34">
        <v>703.60708</v>
      </c>
      <c r="AV34">
        <v>1046.1500000000001</v>
      </c>
      <c r="AW34">
        <f t="shared" si="27"/>
        <v>0.32743193614682409</v>
      </c>
      <c r="AX34">
        <v>0.5</v>
      </c>
      <c r="AY34">
        <f t="shared" si="28"/>
        <v>1681.2729001975451</v>
      </c>
      <c r="AZ34">
        <f t="shared" si="29"/>
        <v>43.778475250717108</v>
      </c>
      <c r="BA34">
        <f t="shared" si="30"/>
        <v>275.25122045143416</v>
      </c>
      <c r="BB34">
        <f t="shared" si="31"/>
        <v>2.6231259282045272E-2</v>
      </c>
      <c r="BC34">
        <f t="shared" si="32"/>
        <v>2.8735362997658078</v>
      </c>
      <c r="BD34">
        <f t="shared" si="33"/>
        <v>248.87707415702448</v>
      </c>
      <c r="BE34" t="s">
        <v>460</v>
      </c>
      <c r="BF34">
        <v>546.08000000000004</v>
      </c>
      <c r="BG34">
        <f t="shared" si="34"/>
        <v>546.08000000000004</v>
      </c>
      <c r="BH34">
        <f t="shared" si="35"/>
        <v>0.47800984562443249</v>
      </c>
      <c r="BI34">
        <f t="shared" si="36"/>
        <v>0.68498994140820302</v>
      </c>
      <c r="BJ34">
        <f t="shared" si="37"/>
        <v>0.8573763197973886</v>
      </c>
      <c r="BK34">
        <f t="shared" si="38"/>
        <v>0.46044552099771763</v>
      </c>
      <c r="BL34">
        <f t="shared" si="39"/>
        <v>0.80162118862277365</v>
      </c>
      <c r="BM34">
        <f t="shared" si="40"/>
        <v>0.53163095971716423</v>
      </c>
      <c r="BN34">
        <f t="shared" si="41"/>
        <v>0.46836904028283577</v>
      </c>
      <c r="BO34">
        <f t="shared" si="42"/>
        <v>2000.09</v>
      </c>
      <c r="BP34">
        <f t="shared" si="43"/>
        <v>1681.2729001975451</v>
      </c>
      <c r="BQ34">
        <f t="shared" si="44"/>
        <v>0.84059862316073042</v>
      </c>
      <c r="BR34">
        <f t="shared" si="45"/>
        <v>0.16075534270021</v>
      </c>
      <c r="BS34">
        <v>6</v>
      </c>
      <c r="BT34">
        <v>0.5</v>
      </c>
      <c r="BU34" t="s">
        <v>368</v>
      </c>
      <c r="BV34">
        <v>2</v>
      </c>
      <c r="BW34">
        <v>1628178214.5999999</v>
      </c>
      <c r="BX34">
        <v>248.48500000000001</v>
      </c>
      <c r="BY34">
        <v>302.502824840605</v>
      </c>
      <c r="BZ34">
        <v>30.216446961543799</v>
      </c>
      <c r="CA34">
        <v>24.349</v>
      </c>
      <c r="CB34">
        <v>249.17500000000001</v>
      </c>
      <c r="CC34">
        <v>29.751999999999999</v>
      </c>
      <c r="CD34">
        <v>500.18799999999999</v>
      </c>
      <c r="CE34">
        <v>99.740300000000005</v>
      </c>
      <c r="CF34">
        <v>0.100276</v>
      </c>
      <c r="CG34">
        <v>30.035599999999999</v>
      </c>
      <c r="CH34">
        <v>30.217400000000001</v>
      </c>
      <c r="CI34">
        <v>999.9</v>
      </c>
      <c r="CJ34">
        <v>0</v>
      </c>
      <c r="CK34">
        <v>0</v>
      </c>
      <c r="CL34">
        <v>9968.1200000000008</v>
      </c>
      <c r="CM34">
        <v>0</v>
      </c>
      <c r="CN34">
        <v>1381.67</v>
      </c>
      <c r="CO34">
        <v>-51.556699999999999</v>
      </c>
      <c r="CP34">
        <v>256.2</v>
      </c>
      <c r="CQ34">
        <v>307.52999999999997</v>
      </c>
      <c r="CR34">
        <v>5.7629000000000001</v>
      </c>
      <c r="CS34">
        <v>300.04199999999997</v>
      </c>
      <c r="CT34">
        <v>24.349</v>
      </c>
      <c r="CU34">
        <v>3.0033699999999999</v>
      </c>
      <c r="CV34">
        <v>2.4285700000000001</v>
      </c>
      <c r="CW34">
        <v>24.046600000000002</v>
      </c>
      <c r="CX34">
        <v>20.555599999999998</v>
      </c>
      <c r="CY34">
        <v>2000.09</v>
      </c>
      <c r="CZ34">
        <v>0.97999599999999998</v>
      </c>
      <c r="DA34">
        <v>2.0003799999999999E-2</v>
      </c>
      <c r="DB34">
        <v>0</v>
      </c>
      <c r="DC34">
        <v>703.91200000000003</v>
      </c>
      <c r="DD34">
        <v>4.9996700000000001</v>
      </c>
      <c r="DE34">
        <v>14292.9</v>
      </c>
      <c r="DF34">
        <v>16734.8</v>
      </c>
      <c r="DG34">
        <v>48.5</v>
      </c>
      <c r="DH34">
        <v>49.375</v>
      </c>
      <c r="DI34">
        <v>49.061999999999998</v>
      </c>
      <c r="DJ34">
        <v>49.311999999999998</v>
      </c>
      <c r="DK34">
        <v>49.875</v>
      </c>
      <c r="DL34">
        <v>1955.18</v>
      </c>
      <c r="DM34">
        <v>39.909999999999997</v>
      </c>
      <c r="DN34">
        <v>0</v>
      </c>
      <c r="DO34">
        <v>121.200000047684</v>
      </c>
      <c r="DP34">
        <v>0</v>
      </c>
      <c r="DQ34">
        <v>703.60708</v>
      </c>
      <c r="DR34">
        <v>0.44484614971303099</v>
      </c>
      <c r="DS34">
        <v>25.823076889889201</v>
      </c>
      <c r="DT34">
        <v>14289.904</v>
      </c>
      <c r="DU34">
        <v>15</v>
      </c>
      <c r="DV34">
        <v>1628178174.5999999</v>
      </c>
      <c r="DW34" t="s">
        <v>461</v>
      </c>
      <c r="DX34">
        <v>1628178163.0999999</v>
      </c>
      <c r="DY34">
        <v>1628178174.5999999</v>
      </c>
      <c r="DZ34">
        <v>21</v>
      </c>
      <c r="EA34">
        <v>0.20699999999999999</v>
      </c>
      <c r="EB34">
        <v>4.0000000000000001E-3</v>
      </c>
      <c r="EC34">
        <v>-0.64400000000000002</v>
      </c>
      <c r="ED34">
        <v>0.36</v>
      </c>
      <c r="EE34">
        <v>300</v>
      </c>
      <c r="EF34">
        <v>25</v>
      </c>
      <c r="EG34">
        <v>0.03</v>
      </c>
      <c r="EH34">
        <v>0.02</v>
      </c>
      <c r="EI34">
        <v>41.458136960986501</v>
      </c>
      <c r="EJ34">
        <v>0.72154112213819299</v>
      </c>
      <c r="EK34">
        <v>0.127175806026632</v>
      </c>
      <c r="EL34">
        <v>1</v>
      </c>
      <c r="EM34">
        <v>0.38095991193244599</v>
      </c>
      <c r="EN34">
        <v>9.31655069596104E-2</v>
      </c>
      <c r="EO34">
        <v>1.7016462747126801E-2</v>
      </c>
      <c r="EP34">
        <v>1</v>
      </c>
      <c r="EQ34">
        <v>2</v>
      </c>
      <c r="ER34">
        <v>2</v>
      </c>
      <c r="ES34" t="s">
        <v>370</v>
      </c>
      <c r="ET34">
        <v>2.9207000000000001</v>
      </c>
      <c r="EU34">
        <v>2.7864900000000001</v>
      </c>
      <c r="EV34">
        <v>6.0679499999999997E-2</v>
      </c>
      <c r="EW34">
        <v>7.1221599999999996E-2</v>
      </c>
      <c r="EX34">
        <v>0.13489599999999999</v>
      </c>
      <c r="EY34">
        <v>0.117587</v>
      </c>
      <c r="EZ34">
        <v>22780.3</v>
      </c>
      <c r="FA34">
        <v>19524.7</v>
      </c>
      <c r="FB34">
        <v>23957</v>
      </c>
      <c r="FC34">
        <v>20630.900000000001</v>
      </c>
      <c r="FD34">
        <v>30450.400000000001</v>
      </c>
      <c r="FE34">
        <v>26062.2</v>
      </c>
      <c r="FF34">
        <v>39016.300000000003</v>
      </c>
      <c r="FG34">
        <v>32832.9</v>
      </c>
      <c r="FH34">
        <v>2.0167299999999999</v>
      </c>
      <c r="FI34">
        <v>1.8344</v>
      </c>
      <c r="FJ34">
        <v>7.7940499999999996E-2</v>
      </c>
      <c r="FK34">
        <v>0</v>
      </c>
      <c r="FL34">
        <v>28.9481</v>
      </c>
      <c r="FM34">
        <v>999.9</v>
      </c>
      <c r="FN34">
        <v>39.347999999999999</v>
      </c>
      <c r="FO34">
        <v>41.774999999999999</v>
      </c>
      <c r="FP34">
        <v>32.135199999999998</v>
      </c>
      <c r="FQ34">
        <v>60.944699999999997</v>
      </c>
      <c r="FR34">
        <v>34.1907</v>
      </c>
      <c r="FS34">
        <v>1</v>
      </c>
      <c r="FT34">
        <v>0.44438499999999997</v>
      </c>
      <c r="FU34">
        <v>2.09632</v>
      </c>
      <c r="FV34">
        <v>20.401599999999998</v>
      </c>
      <c r="FW34">
        <v>5.2472399999999997</v>
      </c>
      <c r="FX34">
        <v>11.997999999999999</v>
      </c>
      <c r="FY34">
        <v>4.9638</v>
      </c>
      <c r="FZ34">
        <v>3.3010000000000002</v>
      </c>
      <c r="GA34">
        <v>9999</v>
      </c>
      <c r="GB34">
        <v>9999</v>
      </c>
      <c r="GC34">
        <v>9999</v>
      </c>
      <c r="GD34">
        <v>999.9</v>
      </c>
      <c r="GE34">
        <v>1.87103</v>
      </c>
      <c r="GF34">
        <v>1.87636</v>
      </c>
      <c r="GG34">
        <v>1.87645</v>
      </c>
      <c r="GH34">
        <v>1.8751500000000001</v>
      </c>
      <c r="GI34">
        <v>1.87748</v>
      </c>
      <c r="GJ34">
        <v>1.8733500000000001</v>
      </c>
      <c r="GK34">
        <v>1.87107</v>
      </c>
      <c r="GL34">
        <v>1.87836</v>
      </c>
      <c r="GM34">
        <v>5</v>
      </c>
      <c r="GN34">
        <v>0</v>
      </c>
      <c r="GO34">
        <v>0</v>
      </c>
      <c r="GP34">
        <v>0</v>
      </c>
      <c r="GQ34" t="s">
        <v>371</v>
      </c>
      <c r="GR34" t="s">
        <v>372</v>
      </c>
      <c r="GS34" t="s">
        <v>373</v>
      </c>
      <c r="GT34" t="s">
        <v>373</v>
      </c>
      <c r="GU34" t="s">
        <v>373</v>
      </c>
      <c r="GV34" t="s">
        <v>373</v>
      </c>
      <c r="GW34">
        <v>0</v>
      </c>
      <c r="GX34">
        <v>100</v>
      </c>
      <c r="GY34">
        <v>100</v>
      </c>
      <c r="GZ34">
        <v>-0.69</v>
      </c>
      <c r="HA34">
        <v>0.3599</v>
      </c>
      <c r="HB34">
        <v>-0.94777086372813901</v>
      </c>
      <c r="HC34">
        <v>1.17587188380478E-3</v>
      </c>
      <c r="HD34">
        <v>-6.2601144054332803E-7</v>
      </c>
      <c r="HE34">
        <v>2.41796582943236E-10</v>
      </c>
      <c r="HF34">
        <v>0.35989047619047598</v>
      </c>
      <c r="HG34">
        <v>0</v>
      </c>
      <c r="HH34">
        <v>0</v>
      </c>
      <c r="HI34">
        <v>0</v>
      </c>
      <c r="HJ34">
        <v>2</v>
      </c>
      <c r="HK34">
        <v>2154</v>
      </c>
      <c r="HL34">
        <v>1</v>
      </c>
      <c r="HM34">
        <v>23</v>
      </c>
      <c r="HN34">
        <v>0.9</v>
      </c>
      <c r="HO34">
        <v>0.7</v>
      </c>
      <c r="HP34">
        <v>18</v>
      </c>
      <c r="HQ34">
        <v>508.44200000000001</v>
      </c>
      <c r="HR34">
        <v>454.96</v>
      </c>
      <c r="HS34">
        <v>27.000699999999998</v>
      </c>
      <c r="HT34">
        <v>32.894799999999996</v>
      </c>
      <c r="HU34">
        <v>30.000299999999999</v>
      </c>
      <c r="HV34">
        <v>32.8446</v>
      </c>
      <c r="HW34">
        <v>32.824100000000001</v>
      </c>
      <c r="HX34">
        <v>15.914300000000001</v>
      </c>
      <c r="HY34">
        <v>22.944700000000001</v>
      </c>
      <c r="HZ34">
        <v>28.2257</v>
      </c>
      <c r="IA34">
        <v>27</v>
      </c>
      <c r="IB34">
        <v>300</v>
      </c>
      <c r="IC34">
        <v>24.283999999999999</v>
      </c>
      <c r="ID34">
        <v>98.5017</v>
      </c>
      <c r="IE34">
        <v>93.944699999999997</v>
      </c>
    </row>
    <row r="35" spans="1:239" x14ac:dyDescent="0.3">
      <c r="A35">
        <v>19</v>
      </c>
      <c r="B35">
        <v>1628178322.0999999</v>
      </c>
      <c r="C35">
        <v>3564.5</v>
      </c>
      <c r="D35" t="s">
        <v>462</v>
      </c>
      <c r="E35" t="s">
        <v>463</v>
      </c>
      <c r="F35">
        <v>0</v>
      </c>
      <c r="G35" t="s">
        <v>452</v>
      </c>
      <c r="H35" t="s">
        <v>453</v>
      </c>
      <c r="I35" t="s">
        <v>364</v>
      </c>
      <c r="J35">
        <v>1628178322.0999999</v>
      </c>
      <c r="K35">
        <f t="shared" si="0"/>
        <v>5.396005801640992E-3</v>
      </c>
      <c r="L35">
        <f t="shared" si="1"/>
        <v>5.3960058016409924</v>
      </c>
      <c r="M35">
        <f t="shared" si="2"/>
        <v>28.704572999983089</v>
      </c>
      <c r="N35">
        <f t="shared" si="3"/>
        <v>163.74100000000001</v>
      </c>
      <c r="O35">
        <f t="shared" si="4"/>
        <v>47.451718069475405</v>
      </c>
      <c r="P35">
        <f t="shared" si="5"/>
        <v>4.7373683244592977</v>
      </c>
      <c r="Q35">
        <f t="shared" si="6"/>
        <v>16.347172628809002</v>
      </c>
      <c r="R35">
        <f t="shared" si="7"/>
        <v>0.4308797173634914</v>
      </c>
      <c r="S35">
        <f t="shared" si="8"/>
        <v>2.9223768962420289</v>
      </c>
      <c r="T35">
        <f t="shared" si="9"/>
        <v>0.39844317351733227</v>
      </c>
      <c r="U35">
        <f t="shared" si="10"/>
        <v>0.25173748672260493</v>
      </c>
      <c r="V35">
        <f t="shared" si="11"/>
        <v>321.51340238118087</v>
      </c>
      <c r="W35">
        <f t="shared" si="12"/>
        <v>30.628458706370338</v>
      </c>
      <c r="X35">
        <f t="shared" si="13"/>
        <v>30.285699999999999</v>
      </c>
      <c r="Y35">
        <f t="shared" si="14"/>
        <v>4.3308673109362976</v>
      </c>
      <c r="Z35">
        <f t="shared" si="15"/>
        <v>70.536043171441122</v>
      </c>
      <c r="AA35">
        <f t="shared" si="16"/>
        <v>3.0286560529309612</v>
      </c>
      <c r="AB35">
        <f t="shared" si="17"/>
        <v>4.2937708393560898</v>
      </c>
      <c r="AC35">
        <f t="shared" si="18"/>
        <v>1.3022112580053364</v>
      </c>
      <c r="AD35">
        <f t="shared" si="19"/>
        <v>-237.96385585236774</v>
      </c>
      <c r="AE35">
        <f t="shared" si="20"/>
        <v>-23.632677484529815</v>
      </c>
      <c r="AF35">
        <f t="shared" si="21"/>
        <v>-1.8018619150397575</v>
      </c>
      <c r="AG35">
        <f t="shared" si="22"/>
        <v>58.115007129243558</v>
      </c>
      <c r="AH35">
        <v>0</v>
      </c>
      <c r="AI35">
        <v>0</v>
      </c>
      <c r="AJ35">
        <f t="shared" si="23"/>
        <v>1</v>
      </c>
      <c r="AK35">
        <f t="shared" si="24"/>
        <v>0</v>
      </c>
      <c r="AL35">
        <f t="shared" si="25"/>
        <v>52119.576990139394</v>
      </c>
      <c r="AM35" t="s">
        <v>365</v>
      </c>
      <c r="AN35">
        <v>10238.9</v>
      </c>
      <c r="AO35">
        <v>302.21199999999999</v>
      </c>
      <c r="AP35">
        <v>4052.3</v>
      </c>
      <c r="AQ35">
        <f t="shared" si="26"/>
        <v>0.92542210596451402</v>
      </c>
      <c r="AR35">
        <v>-0.32343011824092399</v>
      </c>
      <c r="AS35" t="s">
        <v>464</v>
      </c>
      <c r="AT35">
        <v>10310.299999999999</v>
      </c>
      <c r="AU35">
        <v>693.50552000000005</v>
      </c>
      <c r="AV35">
        <v>928.34199999999998</v>
      </c>
      <c r="AW35">
        <f t="shared" si="27"/>
        <v>0.25296332601562777</v>
      </c>
      <c r="AX35">
        <v>0.5</v>
      </c>
      <c r="AY35">
        <f t="shared" si="28"/>
        <v>1681.2138001975031</v>
      </c>
      <c r="AZ35">
        <f t="shared" si="29"/>
        <v>28.704572999983089</v>
      </c>
      <c r="BA35">
        <f t="shared" si="30"/>
        <v>212.64271732066672</v>
      </c>
      <c r="BB35">
        <f t="shared" si="31"/>
        <v>1.726609852644197E-2</v>
      </c>
      <c r="BC35">
        <f t="shared" si="32"/>
        <v>3.3650938985847891</v>
      </c>
      <c r="BD35">
        <f t="shared" si="33"/>
        <v>241.58375132315331</v>
      </c>
      <c r="BE35" t="s">
        <v>465</v>
      </c>
      <c r="BF35">
        <v>558.01</v>
      </c>
      <c r="BG35">
        <f t="shared" si="34"/>
        <v>558.01</v>
      </c>
      <c r="BH35">
        <f t="shared" si="35"/>
        <v>0.39891764026619503</v>
      </c>
      <c r="BI35">
        <f t="shared" si="36"/>
        <v>0.634124191266215</v>
      </c>
      <c r="BJ35">
        <f t="shared" si="37"/>
        <v>0.89401795500659653</v>
      </c>
      <c r="BK35">
        <f t="shared" si="38"/>
        <v>0.37506025905163454</v>
      </c>
      <c r="BL35">
        <f t="shared" si="39"/>
        <v>0.83303591809045541</v>
      </c>
      <c r="BM35">
        <f t="shared" si="40"/>
        <v>0.51023045925930133</v>
      </c>
      <c r="BN35">
        <f t="shared" si="41"/>
        <v>0.48976954074069867</v>
      </c>
      <c r="BO35">
        <f t="shared" si="42"/>
        <v>2000.02</v>
      </c>
      <c r="BP35">
        <f t="shared" si="43"/>
        <v>1681.2138001975031</v>
      </c>
      <c r="BQ35">
        <f t="shared" si="44"/>
        <v>0.84059849411381038</v>
      </c>
      <c r="BR35">
        <f t="shared" si="45"/>
        <v>0.16075509363965404</v>
      </c>
      <c r="BS35">
        <v>6</v>
      </c>
      <c r="BT35">
        <v>0.5</v>
      </c>
      <c r="BU35" t="s">
        <v>368</v>
      </c>
      <c r="BV35">
        <v>2</v>
      </c>
      <c r="BW35">
        <v>1628178322.0999999</v>
      </c>
      <c r="BX35">
        <v>163.74100000000001</v>
      </c>
      <c r="BY35">
        <v>199.23247688942999</v>
      </c>
      <c r="BZ35">
        <v>30.336449123257299</v>
      </c>
      <c r="CA35">
        <v>24.060199999999998</v>
      </c>
      <c r="CB35">
        <v>164.577</v>
      </c>
      <c r="CC35">
        <v>29.8932</v>
      </c>
      <c r="CD35">
        <v>500.20100000000002</v>
      </c>
      <c r="CE35">
        <v>99.735100000000003</v>
      </c>
      <c r="CF35">
        <v>0.100449</v>
      </c>
      <c r="CG35">
        <v>30.1357</v>
      </c>
      <c r="CH35">
        <v>30.285699999999999</v>
      </c>
      <c r="CI35">
        <v>999.9</v>
      </c>
      <c r="CJ35">
        <v>0</v>
      </c>
      <c r="CK35">
        <v>0</v>
      </c>
      <c r="CL35">
        <v>9985.6200000000008</v>
      </c>
      <c r="CM35">
        <v>0</v>
      </c>
      <c r="CN35">
        <v>1347.44</v>
      </c>
      <c r="CO35">
        <v>-36.263300000000001</v>
      </c>
      <c r="CP35">
        <v>168.846</v>
      </c>
      <c r="CQ35">
        <v>204.935</v>
      </c>
      <c r="CR35">
        <v>6.17516</v>
      </c>
      <c r="CS35">
        <v>200.00399999999999</v>
      </c>
      <c r="CT35">
        <v>24.060199999999998</v>
      </c>
      <c r="CU35">
        <v>3.01552</v>
      </c>
      <c r="CV35">
        <v>2.3996400000000002</v>
      </c>
      <c r="CW35">
        <v>24.113900000000001</v>
      </c>
      <c r="CX35">
        <v>20.3614</v>
      </c>
      <c r="CY35">
        <v>2000.02</v>
      </c>
      <c r="CZ35">
        <v>0.97999899999999995</v>
      </c>
      <c r="DA35">
        <v>2.0000899999999999E-2</v>
      </c>
      <c r="DB35">
        <v>0</v>
      </c>
      <c r="DC35">
        <v>693.66899999999998</v>
      </c>
      <c r="DD35">
        <v>4.9996700000000001</v>
      </c>
      <c r="DE35">
        <v>14081.4</v>
      </c>
      <c r="DF35">
        <v>16734.2</v>
      </c>
      <c r="DG35">
        <v>48.561999999999998</v>
      </c>
      <c r="DH35">
        <v>49.5</v>
      </c>
      <c r="DI35">
        <v>49.125</v>
      </c>
      <c r="DJ35">
        <v>49.436999999999998</v>
      </c>
      <c r="DK35">
        <v>49.936999999999998</v>
      </c>
      <c r="DL35">
        <v>1955.12</v>
      </c>
      <c r="DM35">
        <v>39.9</v>
      </c>
      <c r="DN35">
        <v>0</v>
      </c>
      <c r="DO35">
        <v>107.200000047684</v>
      </c>
      <c r="DP35">
        <v>0</v>
      </c>
      <c r="DQ35">
        <v>693.50552000000005</v>
      </c>
      <c r="DR35">
        <v>-1.17907691982406</v>
      </c>
      <c r="DS35">
        <v>-43.976923121653201</v>
      </c>
      <c r="DT35">
        <v>14092.227999999999</v>
      </c>
      <c r="DU35">
        <v>15</v>
      </c>
      <c r="DV35">
        <v>1628178282.0999999</v>
      </c>
      <c r="DW35" t="s">
        <v>466</v>
      </c>
      <c r="DX35">
        <v>1628178272.0999999</v>
      </c>
      <c r="DY35">
        <v>1628178282.0999999</v>
      </c>
      <c r="DZ35">
        <v>22</v>
      </c>
      <c r="EA35">
        <v>-6.6000000000000003E-2</v>
      </c>
      <c r="EB35">
        <v>-1.7999999999999999E-2</v>
      </c>
      <c r="EC35">
        <v>-0.80100000000000005</v>
      </c>
      <c r="ED35">
        <v>0.34200000000000003</v>
      </c>
      <c r="EE35">
        <v>200</v>
      </c>
      <c r="EF35">
        <v>24</v>
      </c>
      <c r="EG35">
        <v>0.06</v>
      </c>
      <c r="EH35">
        <v>0.01</v>
      </c>
      <c r="EI35">
        <v>29.318334491520499</v>
      </c>
      <c r="EJ35">
        <v>-0.180207617153891</v>
      </c>
      <c r="EK35">
        <v>6.2820794765895804E-2</v>
      </c>
      <c r="EL35">
        <v>1</v>
      </c>
      <c r="EM35">
        <v>0.40740854259557102</v>
      </c>
      <c r="EN35">
        <v>0.104731013733071</v>
      </c>
      <c r="EO35">
        <v>1.9668309642633299E-2</v>
      </c>
      <c r="EP35">
        <v>1</v>
      </c>
      <c r="EQ35">
        <v>2</v>
      </c>
      <c r="ER35">
        <v>2</v>
      </c>
      <c r="ES35" t="s">
        <v>370</v>
      </c>
      <c r="ET35">
        <v>2.9207000000000001</v>
      </c>
      <c r="EU35">
        <v>2.7868200000000001</v>
      </c>
      <c r="EV35">
        <v>4.2106200000000003E-2</v>
      </c>
      <c r="EW35">
        <v>5.0440199999999998E-2</v>
      </c>
      <c r="EX35">
        <v>0.13531899999999999</v>
      </c>
      <c r="EY35">
        <v>0.11661299999999999</v>
      </c>
      <c r="EZ35">
        <v>23228.1</v>
      </c>
      <c r="FA35">
        <v>19959.900000000001</v>
      </c>
      <c r="FB35">
        <v>23954.9</v>
      </c>
      <c r="FC35">
        <v>20629.8</v>
      </c>
      <c r="FD35">
        <v>30432.9</v>
      </c>
      <c r="FE35">
        <v>26090.5</v>
      </c>
      <c r="FF35">
        <v>39013</v>
      </c>
      <c r="FG35">
        <v>32832.199999999997</v>
      </c>
      <c r="FH35">
        <v>2.01647</v>
      </c>
      <c r="FI35">
        <v>1.83127</v>
      </c>
      <c r="FJ35">
        <v>7.5742599999999993E-2</v>
      </c>
      <c r="FK35">
        <v>0</v>
      </c>
      <c r="FL35">
        <v>29.052399999999999</v>
      </c>
      <c r="FM35">
        <v>999.9</v>
      </c>
      <c r="FN35">
        <v>38.713000000000001</v>
      </c>
      <c r="FO35">
        <v>41.985999999999997</v>
      </c>
      <c r="FP35">
        <v>31.973099999999999</v>
      </c>
      <c r="FQ35">
        <v>60.464700000000001</v>
      </c>
      <c r="FR35">
        <v>34.402999999999999</v>
      </c>
      <c r="FS35">
        <v>1</v>
      </c>
      <c r="FT35">
        <v>0.448712</v>
      </c>
      <c r="FU35">
        <v>2.19116</v>
      </c>
      <c r="FV35">
        <v>20.400700000000001</v>
      </c>
      <c r="FW35">
        <v>5.2460399999999998</v>
      </c>
      <c r="FX35">
        <v>11.997999999999999</v>
      </c>
      <c r="FY35">
        <v>4.9637000000000002</v>
      </c>
      <c r="FZ35">
        <v>3.3010000000000002</v>
      </c>
      <c r="GA35">
        <v>9999</v>
      </c>
      <c r="GB35">
        <v>9999</v>
      </c>
      <c r="GC35">
        <v>9999</v>
      </c>
      <c r="GD35">
        <v>999.9</v>
      </c>
      <c r="GE35">
        <v>1.87103</v>
      </c>
      <c r="GF35">
        <v>1.8763399999999999</v>
      </c>
      <c r="GG35">
        <v>1.8764099999999999</v>
      </c>
      <c r="GH35">
        <v>1.8751500000000001</v>
      </c>
      <c r="GI35">
        <v>1.8774599999999999</v>
      </c>
      <c r="GJ35">
        <v>1.87334</v>
      </c>
      <c r="GK35">
        <v>1.8710500000000001</v>
      </c>
      <c r="GL35">
        <v>1.87836</v>
      </c>
      <c r="GM35">
        <v>5</v>
      </c>
      <c r="GN35">
        <v>0</v>
      </c>
      <c r="GO35">
        <v>0</v>
      </c>
      <c r="GP35">
        <v>0</v>
      </c>
      <c r="GQ35" t="s">
        <v>371</v>
      </c>
      <c r="GR35" t="s">
        <v>372</v>
      </c>
      <c r="GS35" t="s">
        <v>373</v>
      </c>
      <c r="GT35" t="s">
        <v>373</v>
      </c>
      <c r="GU35" t="s">
        <v>373</v>
      </c>
      <c r="GV35" t="s">
        <v>373</v>
      </c>
      <c r="GW35">
        <v>0</v>
      </c>
      <c r="GX35">
        <v>100</v>
      </c>
      <c r="GY35">
        <v>100</v>
      </c>
      <c r="GZ35">
        <v>-0.83599999999999997</v>
      </c>
      <c r="HA35">
        <v>0.34210000000000002</v>
      </c>
      <c r="HB35">
        <v>-1.0139114221935199</v>
      </c>
      <c r="HC35">
        <v>1.17587188380478E-3</v>
      </c>
      <c r="HD35">
        <v>-6.2601144054332803E-7</v>
      </c>
      <c r="HE35">
        <v>2.41796582943236E-10</v>
      </c>
      <c r="HF35">
        <v>0.34210999999999803</v>
      </c>
      <c r="HG35">
        <v>0</v>
      </c>
      <c r="HH35">
        <v>0</v>
      </c>
      <c r="HI35">
        <v>0</v>
      </c>
      <c r="HJ35">
        <v>2</v>
      </c>
      <c r="HK35">
        <v>2154</v>
      </c>
      <c r="HL35">
        <v>1</v>
      </c>
      <c r="HM35">
        <v>23</v>
      </c>
      <c r="HN35">
        <v>0.8</v>
      </c>
      <c r="HO35">
        <v>0.7</v>
      </c>
      <c r="HP35">
        <v>18</v>
      </c>
      <c r="HQ35">
        <v>508.50599999999997</v>
      </c>
      <c r="HR35">
        <v>453.13799999999998</v>
      </c>
      <c r="HS35">
        <v>27.002300000000002</v>
      </c>
      <c r="HT35">
        <v>32.940600000000003</v>
      </c>
      <c r="HU35">
        <v>30.000399999999999</v>
      </c>
      <c r="HV35">
        <v>32.873199999999997</v>
      </c>
      <c r="HW35">
        <v>32.8504</v>
      </c>
      <c r="HX35">
        <v>11.6708</v>
      </c>
      <c r="HY35">
        <v>24.3628</v>
      </c>
      <c r="HZ35">
        <v>26.292000000000002</v>
      </c>
      <c r="IA35">
        <v>27</v>
      </c>
      <c r="IB35">
        <v>200</v>
      </c>
      <c r="IC35">
        <v>23.888500000000001</v>
      </c>
      <c r="ID35">
        <v>98.493200000000002</v>
      </c>
      <c r="IE35">
        <v>93.941699999999997</v>
      </c>
    </row>
    <row r="36" spans="1:239" x14ac:dyDescent="0.3">
      <c r="A36">
        <v>20</v>
      </c>
      <c r="B36">
        <v>1628178433.5999999</v>
      </c>
      <c r="C36">
        <v>3676</v>
      </c>
      <c r="D36" t="s">
        <v>467</v>
      </c>
      <c r="E36" t="s">
        <v>468</v>
      </c>
      <c r="F36">
        <v>0</v>
      </c>
      <c r="G36" t="s">
        <v>452</v>
      </c>
      <c r="H36" t="s">
        <v>453</v>
      </c>
      <c r="I36" t="s">
        <v>364</v>
      </c>
      <c r="J36">
        <v>1628178433.5999999</v>
      </c>
      <c r="K36">
        <f t="shared" si="0"/>
        <v>5.3633952847107523E-3</v>
      </c>
      <c r="L36">
        <f t="shared" si="1"/>
        <v>5.3633952847107524</v>
      </c>
      <c r="M36">
        <f t="shared" si="2"/>
        <v>23.824980885326578</v>
      </c>
      <c r="N36">
        <f t="shared" si="3"/>
        <v>122.051</v>
      </c>
      <c r="O36">
        <f t="shared" si="4"/>
        <v>26.413732176282426</v>
      </c>
      <c r="P36">
        <f t="shared" si="5"/>
        <v>2.6372402345408874</v>
      </c>
      <c r="Q36">
        <f t="shared" si="6"/>
        <v>12.186002557978998</v>
      </c>
      <c r="R36">
        <f t="shared" si="7"/>
        <v>0.43370151127843853</v>
      </c>
      <c r="S36">
        <f t="shared" si="8"/>
        <v>2.9228525126331086</v>
      </c>
      <c r="T36">
        <f t="shared" si="9"/>
        <v>0.40086098678183663</v>
      </c>
      <c r="U36">
        <f t="shared" si="10"/>
        <v>0.25328116286451902</v>
      </c>
      <c r="V36">
        <f t="shared" si="11"/>
        <v>321.51340238118087</v>
      </c>
      <c r="W36">
        <f t="shared" si="12"/>
        <v>30.671452537797219</v>
      </c>
      <c r="X36">
        <f t="shared" si="13"/>
        <v>30.131399999999999</v>
      </c>
      <c r="Y36">
        <f t="shared" si="14"/>
        <v>4.2927115027327369</v>
      </c>
      <c r="Z36">
        <f t="shared" si="15"/>
        <v>69.861677742431539</v>
      </c>
      <c r="AA36">
        <f t="shared" si="16"/>
        <v>3.0056611261985071</v>
      </c>
      <c r="AB36">
        <f t="shared" si="17"/>
        <v>4.3023030985311905</v>
      </c>
      <c r="AC36">
        <f t="shared" si="18"/>
        <v>1.2870503765342298</v>
      </c>
      <c r="AD36">
        <f t="shared" si="19"/>
        <v>-236.52573205574419</v>
      </c>
      <c r="AE36">
        <f t="shared" si="20"/>
        <v>6.1297384793161322</v>
      </c>
      <c r="AF36">
        <f t="shared" si="21"/>
        <v>0.46700617722279764</v>
      </c>
      <c r="AG36">
        <f t="shared" si="22"/>
        <v>91.584414981975613</v>
      </c>
      <c r="AH36">
        <v>0</v>
      </c>
      <c r="AI36">
        <v>0</v>
      </c>
      <c r="AJ36">
        <f t="shared" si="23"/>
        <v>1</v>
      </c>
      <c r="AK36">
        <f t="shared" si="24"/>
        <v>0</v>
      </c>
      <c r="AL36">
        <f t="shared" si="25"/>
        <v>52127.380019303564</v>
      </c>
      <c r="AM36" t="s">
        <v>365</v>
      </c>
      <c r="AN36">
        <v>10238.9</v>
      </c>
      <c r="AO36">
        <v>302.21199999999999</v>
      </c>
      <c r="AP36">
        <v>4052.3</v>
      </c>
      <c r="AQ36">
        <f t="shared" si="26"/>
        <v>0.92542210596451402</v>
      </c>
      <c r="AR36">
        <v>-0.32343011824092399</v>
      </c>
      <c r="AS36" t="s">
        <v>469</v>
      </c>
      <c r="AT36">
        <v>10310</v>
      </c>
      <c r="AU36">
        <v>690.86300000000006</v>
      </c>
      <c r="AV36">
        <v>857.48500000000001</v>
      </c>
      <c r="AW36">
        <f t="shared" si="27"/>
        <v>0.19431476935456593</v>
      </c>
      <c r="AX36">
        <v>0.5</v>
      </c>
      <c r="AY36">
        <f t="shared" si="28"/>
        <v>1681.2138001975031</v>
      </c>
      <c r="AZ36">
        <f t="shared" si="29"/>
        <v>23.824980885326578</v>
      </c>
      <c r="BA36">
        <f t="shared" si="30"/>
        <v>163.34233591054556</v>
      </c>
      <c r="BB36">
        <f t="shared" si="31"/>
        <v>1.4363676410894696E-2</v>
      </c>
      <c r="BC36">
        <f t="shared" si="32"/>
        <v>3.7257969527163741</v>
      </c>
      <c r="BD36">
        <f t="shared" si="33"/>
        <v>236.49813409849349</v>
      </c>
      <c r="BE36" t="s">
        <v>470</v>
      </c>
      <c r="BF36">
        <v>569.37</v>
      </c>
      <c r="BG36">
        <f t="shared" si="34"/>
        <v>569.37</v>
      </c>
      <c r="BH36">
        <f t="shared" si="35"/>
        <v>0.33600004664804628</v>
      </c>
      <c r="BI36">
        <f t="shared" si="36"/>
        <v>0.57831768564635633</v>
      </c>
      <c r="BJ36">
        <f t="shared" si="37"/>
        <v>0.91727798146962469</v>
      </c>
      <c r="BK36">
        <f t="shared" si="38"/>
        <v>0.30007221672942852</v>
      </c>
      <c r="BL36">
        <f t="shared" si="39"/>
        <v>0.85193067469350048</v>
      </c>
      <c r="BM36">
        <f t="shared" si="40"/>
        <v>0.47661655158326022</v>
      </c>
      <c r="BN36">
        <f t="shared" si="41"/>
        <v>0.52338344841673978</v>
      </c>
      <c r="BO36">
        <f t="shared" si="42"/>
        <v>2000.02</v>
      </c>
      <c r="BP36">
        <f t="shared" si="43"/>
        <v>1681.2138001975031</v>
      </c>
      <c r="BQ36">
        <f t="shared" si="44"/>
        <v>0.84059849411381038</v>
      </c>
      <c r="BR36">
        <f t="shared" si="45"/>
        <v>0.16075509363965404</v>
      </c>
      <c r="BS36">
        <v>6</v>
      </c>
      <c r="BT36">
        <v>0.5</v>
      </c>
      <c r="BU36" t="s">
        <v>368</v>
      </c>
      <c r="BV36">
        <v>2</v>
      </c>
      <c r="BW36">
        <v>1628178433.5999999</v>
      </c>
      <c r="BX36">
        <v>122.051</v>
      </c>
      <c r="BY36">
        <v>151.417989944781</v>
      </c>
      <c r="BZ36">
        <v>30.1037148456412</v>
      </c>
      <c r="CA36">
        <v>23.863199999999999</v>
      </c>
      <c r="CB36">
        <v>122.874</v>
      </c>
      <c r="CC36">
        <v>30.020700000000001</v>
      </c>
      <c r="CD36">
        <v>500.14499999999998</v>
      </c>
      <c r="CE36">
        <v>99.743399999999994</v>
      </c>
      <c r="CF36">
        <v>0.100129</v>
      </c>
      <c r="CG36">
        <v>30.170300000000001</v>
      </c>
      <c r="CH36">
        <v>30.131399999999999</v>
      </c>
      <c r="CI36">
        <v>999.9</v>
      </c>
      <c r="CJ36">
        <v>0</v>
      </c>
      <c r="CK36">
        <v>0</v>
      </c>
      <c r="CL36">
        <v>9987.5</v>
      </c>
      <c r="CM36">
        <v>0</v>
      </c>
      <c r="CN36">
        <v>1392.8</v>
      </c>
      <c r="CO36">
        <v>-28.0091</v>
      </c>
      <c r="CP36">
        <v>125.872</v>
      </c>
      <c r="CQ36">
        <v>153.72900000000001</v>
      </c>
      <c r="CR36">
        <v>6.4915500000000002</v>
      </c>
      <c r="CS36">
        <v>150.06</v>
      </c>
      <c r="CT36">
        <v>23.863199999999999</v>
      </c>
      <c r="CU36">
        <v>3.0276800000000001</v>
      </c>
      <c r="CV36">
        <v>2.3801999999999999</v>
      </c>
      <c r="CW36">
        <v>24.181000000000001</v>
      </c>
      <c r="CX36">
        <v>20.229700000000001</v>
      </c>
      <c r="CY36">
        <v>2000.02</v>
      </c>
      <c r="CZ36">
        <v>0.97999899999999995</v>
      </c>
      <c r="DA36">
        <v>2.0000899999999999E-2</v>
      </c>
      <c r="DB36">
        <v>0</v>
      </c>
      <c r="DC36">
        <v>690.351</v>
      </c>
      <c r="DD36">
        <v>4.9996700000000001</v>
      </c>
      <c r="DE36">
        <v>14041.6</v>
      </c>
      <c r="DF36">
        <v>16734.2</v>
      </c>
      <c r="DG36">
        <v>48.625</v>
      </c>
      <c r="DH36">
        <v>49.561999999999998</v>
      </c>
      <c r="DI36">
        <v>49.25</v>
      </c>
      <c r="DJ36">
        <v>49.5</v>
      </c>
      <c r="DK36">
        <v>50.061999999999998</v>
      </c>
      <c r="DL36">
        <v>1955.12</v>
      </c>
      <c r="DM36">
        <v>39.9</v>
      </c>
      <c r="DN36">
        <v>0</v>
      </c>
      <c r="DO36">
        <v>110.799999952316</v>
      </c>
      <c r="DP36">
        <v>0</v>
      </c>
      <c r="DQ36">
        <v>690.86300000000006</v>
      </c>
      <c r="DR36">
        <v>-2.0042307965769601</v>
      </c>
      <c r="DS36">
        <v>-47.492307589384097</v>
      </c>
      <c r="DT36">
        <v>14047.628000000001</v>
      </c>
      <c r="DU36">
        <v>15</v>
      </c>
      <c r="DV36">
        <v>1628178393.5999999</v>
      </c>
      <c r="DW36" t="s">
        <v>471</v>
      </c>
      <c r="DX36">
        <v>1628178378.5999999</v>
      </c>
      <c r="DY36">
        <v>1628178393.5999999</v>
      </c>
      <c r="DZ36">
        <v>23</v>
      </c>
      <c r="EA36">
        <v>5.6000000000000001E-2</v>
      </c>
      <c r="EB36">
        <v>-8.0000000000000002E-3</v>
      </c>
      <c r="EC36">
        <v>-0.79400000000000004</v>
      </c>
      <c r="ED36">
        <v>0.33400000000000002</v>
      </c>
      <c r="EE36">
        <v>150</v>
      </c>
      <c r="EF36">
        <v>24</v>
      </c>
      <c r="EG36">
        <v>0.05</v>
      </c>
      <c r="EH36">
        <v>0.01</v>
      </c>
      <c r="EI36">
        <v>22.626950624575102</v>
      </c>
      <c r="EJ36">
        <v>-0.13424816075418</v>
      </c>
      <c r="EK36">
        <v>5.3036124569132599E-2</v>
      </c>
      <c r="EL36">
        <v>1</v>
      </c>
      <c r="EM36">
        <v>0.44629977144657101</v>
      </c>
      <c r="EN36">
        <v>0.104897956322133</v>
      </c>
      <c r="EO36">
        <v>1.8370194871565201E-2</v>
      </c>
      <c r="EP36">
        <v>1</v>
      </c>
      <c r="EQ36">
        <v>2</v>
      </c>
      <c r="ER36">
        <v>2</v>
      </c>
      <c r="ES36" t="s">
        <v>370</v>
      </c>
      <c r="ET36">
        <v>2.9204500000000002</v>
      </c>
      <c r="EU36">
        <v>2.7865099999999998</v>
      </c>
      <c r="EV36">
        <v>3.2110300000000001E-2</v>
      </c>
      <c r="EW36">
        <v>3.8918099999999997E-2</v>
      </c>
      <c r="EX36">
        <v>0.13570299999999999</v>
      </c>
      <c r="EY36">
        <v>0.11594500000000001</v>
      </c>
      <c r="EZ36">
        <v>23464.3</v>
      </c>
      <c r="FA36">
        <v>20199.099999999999</v>
      </c>
      <c r="FB36">
        <v>23949.3</v>
      </c>
      <c r="FC36">
        <v>20627.3</v>
      </c>
      <c r="FD36">
        <v>30413.200000000001</v>
      </c>
      <c r="FE36">
        <v>26107.599999999999</v>
      </c>
      <c r="FF36">
        <v>39004.5</v>
      </c>
      <c r="FG36">
        <v>32828.800000000003</v>
      </c>
      <c r="FH36">
        <v>2.01572</v>
      </c>
      <c r="FI36">
        <v>1.82708</v>
      </c>
      <c r="FJ36">
        <v>5.26644E-2</v>
      </c>
      <c r="FK36">
        <v>0</v>
      </c>
      <c r="FL36">
        <v>29.274000000000001</v>
      </c>
      <c r="FM36">
        <v>999.9</v>
      </c>
      <c r="FN36">
        <v>38.182000000000002</v>
      </c>
      <c r="FO36">
        <v>42.238</v>
      </c>
      <c r="FP36">
        <v>31.9528</v>
      </c>
      <c r="FQ36">
        <v>60.584699999999998</v>
      </c>
      <c r="FR36">
        <v>34.483199999999997</v>
      </c>
      <c r="FS36">
        <v>1</v>
      </c>
      <c r="FT36">
        <v>0.457843</v>
      </c>
      <c r="FU36">
        <v>2.2511199999999998</v>
      </c>
      <c r="FV36">
        <v>20.399100000000001</v>
      </c>
      <c r="FW36">
        <v>5.24634</v>
      </c>
      <c r="FX36">
        <v>11.997999999999999</v>
      </c>
      <c r="FY36">
        <v>4.9638</v>
      </c>
      <c r="FZ36">
        <v>3.3010000000000002</v>
      </c>
      <c r="GA36">
        <v>9999</v>
      </c>
      <c r="GB36">
        <v>9999</v>
      </c>
      <c r="GC36">
        <v>9999</v>
      </c>
      <c r="GD36">
        <v>999.9</v>
      </c>
      <c r="GE36">
        <v>1.87103</v>
      </c>
      <c r="GF36">
        <v>1.8763700000000001</v>
      </c>
      <c r="GG36">
        <v>1.87645</v>
      </c>
      <c r="GH36">
        <v>1.8751500000000001</v>
      </c>
      <c r="GI36">
        <v>1.87747</v>
      </c>
      <c r="GJ36">
        <v>1.8733200000000001</v>
      </c>
      <c r="GK36">
        <v>1.87107</v>
      </c>
      <c r="GL36">
        <v>1.87836</v>
      </c>
      <c r="GM36">
        <v>5</v>
      </c>
      <c r="GN36">
        <v>0</v>
      </c>
      <c r="GO36">
        <v>0</v>
      </c>
      <c r="GP36">
        <v>0</v>
      </c>
      <c r="GQ36" t="s">
        <v>371</v>
      </c>
      <c r="GR36" t="s">
        <v>372</v>
      </c>
      <c r="GS36" t="s">
        <v>373</v>
      </c>
      <c r="GT36" t="s">
        <v>373</v>
      </c>
      <c r="GU36" t="s">
        <v>373</v>
      </c>
      <c r="GV36" t="s">
        <v>373</v>
      </c>
      <c r="GW36">
        <v>0</v>
      </c>
      <c r="GX36">
        <v>100</v>
      </c>
      <c r="GY36">
        <v>100</v>
      </c>
      <c r="GZ36">
        <v>-0.82299999999999995</v>
      </c>
      <c r="HA36">
        <v>0.33400000000000002</v>
      </c>
      <c r="HB36">
        <v>-0.957976482849211</v>
      </c>
      <c r="HC36">
        <v>1.17587188380478E-3</v>
      </c>
      <c r="HD36">
        <v>-6.2601144054332803E-7</v>
      </c>
      <c r="HE36">
        <v>2.41796582943236E-10</v>
      </c>
      <c r="HF36">
        <v>0.33398499999999798</v>
      </c>
      <c r="HG36">
        <v>0</v>
      </c>
      <c r="HH36">
        <v>0</v>
      </c>
      <c r="HI36">
        <v>0</v>
      </c>
      <c r="HJ36">
        <v>2</v>
      </c>
      <c r="HK36">
        <v>2154</v>
      </c>
      <c r="HL36">
        <v>1</v>
      </c>
      <c r="HM36">
        <v>23</v>
      </c>
      <c r="HN36">
        <v>0.9</v>
      </c>
      <c r="HO36">
        <v>0.7</v>
      </c>
      <c r="HP36">
        <v>18</v>
      </c>
      <c r="HQ36">
        <v>508.62299999999999</v>
      </c>
      <c r="HR36">
        <v>450.959</v>
      </c>
      <c r="HS36">
        <v>26.9985</v>
      </c>
      <c r="HT36">
        <v>33.042400000000001</v>
      </c>
      <c r="HU36">
        <v>30.000299999999999</v>
      </c>
      <c r="HV36">
        <v>32.949100000000001</v>
      </c>
      <c r="HW36">
        <v>32.921599999999998</v>
      </c>
      <c r="HX36">
        <v>9.48644</v>
      </c>
      <c r="HY36">
        <v>24.441400000000002</v>
      </c>
      <c r="HZ36">
        <v>24.555800000000001</v>
      </c>
      <c r="IA36">
        <v>27</v>
      </c>
      <c r="IB36">
        <v>150</v>
      </c>
      <c r="IC36">
        <v>23.782800000000002</v>
      </c>
      <c r="ID36">
        <v>98.471199999999996</v>
      </c>
      <c r="IE36">
        <v>93.931200000000004</v>
      </c>
    </row>
    <row r="37" spans="1:239" x14ac:dyDescent="0.3">
      <c r="A37">
        <v>21</v>
      </c>
      <c r="B37">
        <v>1628178554.0999999</v>
      </c>
      <c r="C37">
        <v>3796.5</v>
      </c>
      <c r="D37" t="s">
        <v>472</v>
      </c>
      <c r="E37" t="s">
        <v>473</v>
      </c>
      <c r="F37">
        <v>0</v>
      </c>
      <c r="G37" t="s">
        <v>452</v>
      </c>
      <c r="H37" t="s">
        <v>453</v>
      </c>
      <c r="I37" t="s">
        <v>364</v>
      </c>
      <c r="J37">
        <v>1628178554.0999999</v>
      </c>
      <c r="K37">
        <f t="shared" si="0"/>
        <v>5.5292631931958278E-3</v>
      </c>
      <c r="L37">
        <f t="shared" si="1"/>
        <v>5.5292631931958276</v>
      </c>
      <c r="M37">
        <f t="shared" si="2"/>
        <v>16.09444095441404</v>
      </c>
      <c r="N37">
        <f t="shared" si="3"/>
        <v>80.855800000000002</v>
      </c>
      <c r="O37">
        <f t="shared" si="4"/>
        <v>18.347551138574527</v>
      </c>
      <c r="P37">
        <f t="shared" si="5"/>
        <v>1.8319061428117571</v>
      </c>
      <c r="Q37">
        <f t="shared" si="6"/>
        <v>8.0730248730875989</v>
      </c>
      <c r="R37">
        <f t="shared" si="7"/>
        <v>0.44947709187146861</v>
      </c>
      <c r="S37">
        <f t="shared" si="8"/>
        <v>2.9215593034063354</v>
      </c>
      <c r="T37">
        <f t="shared" si="9"/>
        <v>0.41429351182800112</v>
      </c>
      <c r="U37">
        <f t="shared" si="10"/>
        <v>0.26186466540996711</v>
      </c>
      <c r="V37">
        <f t="shared" si="11"/>
        <v>321.50701838118846</v>
      </c>
      <c r="W37">
        <f t="shared" si="12"/>
        <v>30.606976633218018</v>
      </c>
      <c r="X37">
        <f t="shared" si="13"/>
        <v>30.071999999999999</v>
      </c>
      <c r="Y37">
        <f t="shared" si="14"/>
        <v>4.2781011623196994</v>
      </c>
      <c r="Z37">
        <f t="shared" si="15"/>
        <v>69.678319656310862</v>
      </c>
      <c r="AA37">
        <f t="shared" si="16"/>
        <v>2.9940770646700763</v>
      </c>
      <c r="AB37">
        <f t="shared" si="17"/>
        <v>4.2969995250149502</v>
      </c>
      <c r="AC37">
        <f t="shared" si="18"/>
        <v>1.2840240976496231</v>
      </c>
      <c r="AD37">
        <f t="shared" si="19"/>
        <v>-243.840506819936</v>
      </c>
      <c r="AE37">
        <f t="shared" si="20"/>
        <v>12.09654567669096</v>
      </c>
      <c r="AF37">
        <f t="shared" si="21"/>
        <v>0.9216380389872002</v>
      </c>
      <c r="AG37">
        <f t="shared" si="22"/>
        <v>90.684695276930654</v>
      </c>
      <c r="AH37">
        <v>0</v>
      </c>
      <c r="AI37">
        <v>0</v>
      </c>
      <c r="AJ37">
        <f t="shared" si="23"/>
        <v>1</v>
      </c>
      <c r="AK37">
        <f t="shared" si="24"/>
        <v>0</v>
      </c>
      <c r="AL37">
        <f t="shared" si="25"/>
        <v>52094.192877589107</v>
      </c>
      <c r="AM37" t="s">
        <v>365</v>
      </c>
      <c r="AN37">
        <v>10238.9</v>
      </c>
      <c r="AO37">
        <v>302.21199999999999</v>
      </c>
      <c r="AP37">
        <v>4052.3</v>
      </c>
      <c r="AQ37">
        <f t="shared" si="26"/>
        <v>0.92542210596451402</v>
      </c>
      <c r="AR37">
        <v>-0.32343011824092399</v>
      </c>
      <c r="AS37" t="s">
        <v>474</v>
      </c>
      <c r="AT37">
        <v>10309.6</v>
      </c>
      <c r="AU37">
        <v>693.94676923076895</v>
      </c>
      <c r="AV37">
        <v>794.71500000000003</v>
      </c>
      <c r="AW37">
        <f t="shared" si="27"/>
        <v>0.12679794740156036</v>
      </c>
      <c r="AX37">
        <v>0.5</v>
      </c>
      <c r="AY37">
        <f t="shared" si="28"/>
        <v>1681.1802001975068</v>
      </c>
      <c r="AZ37">
        <f t="shared" si="29"/>
        <v>16.09444095441404</v>
      </c>
      <c r="BA37">
        <f t="shared" si="30"/>
        <v>106.58509929859409</v>
      </c>
      <c r="BB37">
        <f t="shared" si="31"/>
        <v>9.7656819124601734E-3</v>
      </c>
      <c r="BC37">
        <f t="shared" si="32"/>
        <v>4.0990606695482024</v>
      </c>
      <c r="BD37">
        <f t="shared" si="33"/>
        <v>231.45604593850533</v>
      </c>
      <c r="BE37" t="s">
        <v>475</v>
      </c>
      <c r="BF37">
        <v>574.49</v>
      </c>
      <c r="BG37">
        <f t="shared" si="34"/>
        <v>574.49</v>
      </c>
      <c r="BH37">
        <f t="shared" si="35"/>
        <v>0.27711192062563306</v>
      </c>
      <c r="BI37">
        <f t="shared" si="36"/>
        <v>0.45756944383803416</v>
      </c>
      <c r="BJ37">
        <f t="shared" si="37"/>
        <v>0.9366771042696409</v>
      </c>
      <c r="BK37">
        <f t="shared" si="38"/>
        <v>0.20460429838849931</v>
      </c>
      <c r="BL37">
        <f t="shared" si="39"/>
        <v>0.8686689485686736</v>
      </c>
      <c r="BM37">
        <f t="shared" si="40"/>
        <v>0.37880293049263591</v>
      </c>
      <c r="BN37">
        <f t="shared" si="41"/>
        <v>0.62119706950736409</v>
      </c>
      <c r="BO37">
        <f t="shared" si="42"/>
        <v>1999.98</v>
      </c>
      <c r="BP37">
        <f t="shared" si="43"/>
        <v>1681.1802001975068</v>
      </c>
      <c r="BQ37">
        <f t="shared" si="44"/>
        <v>0.84059850608381426</v>
      </c>
      <c r="BR37">
        <f t="shared" si="45"/>
        <v>0.16075511674176166</v>
      </c>
      <c r="BS37">
        <v>6</v>
      </c>
      <c r="BT37">
        <v>0.5</v>
      </c>
      <c r="BU37" t="s">
        <v>368</v>
      </c>
      <c r="BV37">
        <v>2</v>
      </c>
      <c r="BW37">
        <v>1628178554.0999999</v>
      </c>
      <c r="BX37">
        <v>80.855800000000002</v>
      </c>
      <c r="BY37">
        <v>100.697560989011</v>
      </c>
      <c r="BZ37">
        <v>29.987334379779</v>
      </c>
      <c r="CA37">
        <v>23.553799999999999</v>
      </c>
      <c r="CB37">
        <v>81.685199999999995</v>
      </c>
      <c r="CC37">
        <v>29.959900000000001</v>
      </c>
      <c r="CD37">
        <v>500.20299999999997</v>
      </c>
      <c r="CE37">
        <v>99.744699999999995</v>
      </c>
      <c r="CF37">
        <v>0.100022</v>
      </c>
      <c r="CG37">
        <v>30.148800000000001</v>
      </c>
      <c r="CH37">
        <v>30.071999999999999</v>
      </c>
      <c r="CI37">
        <v>999.9</v>
      </c>
      <c r="CJ37">
        <v>0</v>
      </c>
      <c r="CK37">
        <v>0</v>
      </c>
      <c r="CL37">
        <v>9980</v>
      </c>
      <c r="CM37">
        <v>0</v>
      </c>
      <c r="CN37">
        <v>1358.59</v>
      </c>
      <c r="CO37">
        <v>-19.1692</v>
      </c>
      <c r="CP37">
        <v>83.380799999999994</v>
      </c>
      <c r="CQ37">
        <v>102.438</v>
      </c>
      <c r="CR37">
        <v>6.7286099999999998</v>
      </c>
      <c r="CS37">
        <v>100.02500000000001</v>
      </c>
      <c r="CT37">
        <v>23.553799999999999</v>
      </c>
      <c r="CU37">
        <v>3.0205099999999998</v>
      </c>
      <c r="CV37">
        <v>2.34937</v>
      </c>
      <c r="CW37">
        <v>24.141400000000001</v>
      </c>
      <c r="CX37">
        <v>20.018899999999999</v>
      </c>
      <c r="CY37">
        <v>1999.98</v>
      </c>
      <c r="CZ37">
        <v>0.97999899999999995</v>
      </c>
      <c r="DA37">
        <v>2.0000899999999999E-2</v>
      </c>
      <c r="DB37">
        <v>0</v>
      </c>
      <c r="DC37">
        <v>693.71799999999996</v>
      </c>
      <c r="DD37">
        <v>4.9996700000000001</v>
      </c>
      <c r="DE37">
        <v>14109</v>
      </c>
      <c r="DF37">
        <v>16733.900000000001</v>
      </c>
      <c r="DG37">
        <v>48.811999999999998</v>
      </c>
      <c r="DH37">
        <v>49.625</v>
      </c>
      <c r="DI37">
        <v>49.375</v>
      </c>
      <c r="DJ37">
        <v>49.625</v>
      </c>
      <c r="DK37">
        <v>50.186999999999998</v>
      </c>
      <c r="DL37">
        <v>1955.08</v>
      </c>
      <c r="DM37">
        <v>39.9</v>
      </c>
      <c r="DN37">
        <v>0</v>
      </c>
      <c r="DO37">
        <v>119.799999952316</v>
      </c>
      <c r="DP37">
        <v>0</v>
      </c>
      <c r="DQ37">
        <v>693.94676923076895</v>
      </c>
      <c r="DR37">
        <v>-2.5835213763837701</v>
      </c>
      <c r="DS37">
        <v>-40.574359004738398</v>
      </c>
      <c r="DT37">
        <v>14113.2076923077</v>
      </c>
      <c r="DU37">
        <v>15</v>
      </c>
      <c r="DV37">
        <v>1628178514.0999999</v>
      </c>
      <c r="DW37" t="s">
        <v>476</v>
      </c>
      <c r="DX37">
        <v>1628178499.0999999</v>
      </c>
      <c r="DY37">
        <v>1628178514.0999999</v>
      </c>
      <c r="DZ37">
        <v>24</v>
      </c>
      <c r="EA37">
        <v>3.6999999999999998E-2</v>
      </c>
      <c r="EB37">
        <v>-1.0999999999999999E-2</v>
      </c>
      <c r="EC37">
        <v>-0.80900000000000005</v>
      </c>
      <c r="ED37">
        <v>0.32300000000000001</v>
      </c>
      <c r="EE37">
        <v>100</v>
      </c>
      <c r="EF37">
        <v>24</v>
      </c>
      <c r="EG37">
        <v>7.0000000000000007E-2</v>
      </c>
      <c r="EH37">
        <v>0.01</v>
      </c>
      <c r="EI37">
        <v>15.5058628550681</v>
      </c>
      <c r="EJ37">
        <v>-0.181833842093471</v>
      </c>
      <c r="EK37">
        <v>4.5972290864459198E-2</v>
      </c>
      <c r="EL37">
        <v>1</v>
      </c>
      <c r="EM37">
        <v>0.471253511792461</v>
      </c>
      <c r="EN37">
        <v>8.8147485939627304E-2</v>
      </c>
      <c r="EO37">
        <v>1.6893402907869601E-2</v>
      </c>
      <c r="EP37">
        <v>1</v>
      </c>
      <c r="EQ37">
        <v>2</v>
      </c>
      <c r="ER37">
        <v>2</v>
      </c>
      <c r="ES37" t="s">
        <v>370</v>
      </c>
      <c r="ET37">
        <v>2.9205299999999998</v>
      </c>
      <c r="EU37">
        <v>2.78633</v>
      </c>
      <c r="EV37">
        <v>2.1711500000000002E-2</v>
      </c>
      <c r="EW37">
        <v>2.6567799999999999E-2</v>
      </c>
      <c r="EX37">
        <v>0.13549700000000001</v>
      </c>
      <c r="EY37">
        <v>0.11489199999999999</v>
      </c>
      <c r="EZ37">
        <v>23713.3</v>
      </c>
      <c r="FA37">
        <v>20457.400000000001</v>
      </c>
      <c r="FB37">
        <v>23946.799999999999</v>
      </c>
      <c r="FC37">
        <v>20626.599999999999</v>
      </c>
      <c r="FD37">
        <v>30417.8</v>
      </c>
      <c r="FE37">
        <v>26138.9</v>
      </c>
      <c r="FF37">
        <v>39000.699999999997</v>
      </c>
      <c r="FG37">
        <v>32829</v>
      </c>
      <c r="FH37">
        <v>2.0149499999999998</v>
      </c>
      <c r="FI37">
        <v>1.8232999999999999</v>
      </c>
      <c r="FJ37">
        <v>5.5506800000000002E-2</v>
      </c>
      <c r="FK37">
        <v>0</v>
      </c>
      <c r="FL37">
        <v>29.168099999999999</v>
      </c>
      <c r="FM37">
        <v>999.9</v>
      </c>
      <c r="FN37">
        <v>37.540999999999997</v>
      </c>
      <c r="FO37">
        <v>42.52</v>
      </c>
      <c r="FP37">
        <v>31.8871</v>
      </c>
      <c r="FQ37">
        <v>61.174700000000001</v>
      </c>
      <c r="FR37">
        <v>34.435099999999998</v>
      </c>
      <c r="FS37">
        <v>1</v>
      </c>
      <c r="FT37">
        <v>0.46301799999999999</v>
      </c>
      <c r="FU37">
        <v>2.2083300000000001</v>
      </c>
      <c r="FV37">
        <v>20.3992</v>
      </c>
      <c r="FW37">
        <v>5.2464899999999997</v>
      </c>
      <c r="FX37">
        <v>11.997999999999999</v>
      </c>
      <c r="FY37">
        <v>4.9641000000000002</v>
      </c>
      <c r="FZ37">
        <v>3.3010000000000002</v>
      </c>
      <c r="GA37">
        <v>9999</v>
      </c>
      <c r="GB37">
        <v>9999</v>
      </c>
      <c r="GC37">
        <v>9999</v>
      </c>
      <c r="GD37">
        <v>999.9</v>
      </c>
      <c r="GE37">
        <v>1.87103</v>
      </c>
      <c r="GF37">
        <v>1.8763399999999999</v>
      </c>
      <c r="GG37">
        <v>1.87643</v>
      </c>
      <c r="GH37">
        <v>1.8751500000000001</v>
      </c>
      <c r="GI37">
        <v>1.87744</v>
      </c>
      <c r="GJ37">
        <v>1.8733200000000001</v>
      </c>
      <c r="GK37">
        <v>1.8710500000000001</v>
      </c>
      <c r="GL37">
        <v>1.87836</v>
      </c>
      <c r="GM37">
        <v>5</v>
      </c>
      <c r="GN37">
        <v>0</v>
      </c>
      <c r="GO37">
        <v>0</v>
      </c>
      <c r="GP37">
        <v>0</v>
      </c>
      <c r="GQ37" t="s">
        <v>371</v>
      </c>
      <c r="GR37" t="s">
        <v>372</v>
      </c>
      <c r="GS37" t="s">
        <v>373</v>
      </c>
      <c r="GT37" t="s">
        <v>373</v>
      </c>
      <c r="GU37" t="s">
        <v>373</v>
      </c>
      <c r="GV37" t="s">
        <v>373</v>
      </c>
      <c r="GW37">
        <v>0</v>
      </c>
      <c r="GX37">
        <v>100</v>
      </c>
      <c r="GY37">
        <v>100</v>
      </c>
      <c r="GZ37">
        <v>-0.82899999999999996</v>
      </c>
      <c r="HA37">
        <v>0.32250000000000001</v>
      </c>
      <c r="HB37">
        <v>-0.92142131102374003</v>
      </c>
      <c r="HC37">
        <v>1.17587188380478E-3</v>
      </c>
      <c r="HD37">
        <v>-6.2601144054332803E-7</v>
      </c>
      <c r="HE37">
        <v>2.41796582943236E-10</v>
      </c>
      <c r="HF37">
        <v>0.32250999999999802</v>
      </c>
      <c r="HG37">
        <v>0</v>
      </c>
      <c r="HH37">
        <v>0</v>
      </c>
      <c r="HI37">
        <v>0</v>
      </c>
      <c r="HJ37">
        <v>2</v>
      </c>
      <c r="HK37">
        <v>2154</v>
      </c>
      <c r="HL37">
        <v>1</v>
      </c>
      <c r="HM37">
        <v>23</v>
      </c>
      <c r="HN37">
        <v>0.9</v>
      </c>
      <c r="HO37">
        <v>0.7</v>
      </c>
      <c r="HP37">
        <v>18</v>
      </c>
      <c r="HQ37">
        <v>508.62099999999998</v>
      </c>
      <c r="HR37">
        <v>448.98</v>
      </c>
      <c r="HS37">
        <v>26.999500000000001</v>
      </c>
      <c r="HT37">
        <v>33.109699999999997</v>
      </c>
      <c r="HU37">
        <v>30.0002</v>
      </c>
      <c r="HV37">
        <v>33.011800000000001</v>
      </c>
      <c r="HW37">
        <v>32.982100000000003</v>
      </c>
      <c r="HX37">
        <v>7.2891300000000001</v>
      </c>
      <c r="HY37">
        <v>24.8629</v>
      </c>
      <c r="HZ37">
        <v>22.382999999999999</v>
      </c>
      <c r="IA37">
        <v>27</v>
      </c>
      <c r="IB37">
        <v>100</v>
      </c>
      <c r="IC37">
        <v>23.540099999999999</v>
      </c>
      <c r="ID37">
        <v>98.461299999999994</v>
      </c>
      <c r="IE37">
        <v>93.930400000000006</v>
      </c>
    </row>
    <row r="38" spans="1:239" x14ac:dyDescent="0.3">
      <c r="A38">
        <v>22</v>
      </c>
      <c r="B38">
        <v>1628178666.0999999</v>
      </c>
      <c r="C38">
        <v>3908.5</v>
      </c>
      <c r="D38" t="s">
        <v>477</v>
      </c>
      <c r="E38" t="s">
        <v>478</v>
      </c>
      <c r="F38">
        <v>0</v>
      </c>
      <c r="G38" t="s">
        <v>452</v>
      </c>
      <c r="H38" t="s">
        <v>453</v>
      </c>
      <c r="I38" t="s">
        <v>364</v>
      </c>
      <c r="J38">
        <v>1628178666.0999999</v>
      </c>
      <c r="K38">
        <f t="shared" si="0"/>
        <v>5.8941284517148801E-3</v>
      </c>
      <c r="L38">
        <f t="shared" si="1"/>
        <v>5.89412845171488</v>
      </c>
      <c r="M38">
        <f t="shared" si="2"/>
        <v>12.106145171720586</v>
      </c>
      <c r="N38">
        <f t="shared" si="3"/>
        <v>60.415999999999997</v>
      </c>
      <c r="O38">
        <f t="shared" si="4"/>
        <v>17.048359710615088</v>
      </c>
      <c r="P38">
        <f t="shared" si="5"/>
        <v>1.7021865860642045</v>
      </c>
      <c r="Q38">
        <f t="shared" si="6"/>
        <v>6.0322111058944001</v>
      </c>
      <c r="R38">
        <f t="shared" si="7"/>
        <v>0.49121864953947764</v>
      </c>
      <c r="S38">
        <f t="shared" si="8"/>
        <v>2.9235313630633568</v>
      </c>
      <c r="T38">
        <f t="shared" si="9"/>
        <v>0.44954694221373737</v>
      </c>
      <c r="U38">
        <f t="shared" si="10"/>
        <v>0.28441569642012066</v>
      </c>
      <c r="V38">
        <f t="shared" si="11"/>
        <v>321.50223038119418</v>
      </c>
      <c r="W38">
        <f t="shared" si="12"/>
        <v>30.552187708737232</v>
      </c>
      <c r="X38">
        <f t="shared" si="13"/>
        <v>30.090599999999998</v>
      </c>
      <c r="Y38">
        <f t="shared" si="14"/>
        <v>4.2826714499954797</v>
      </c>
      <c r="Z38">
        <f t="shared" si="15"/>
        <v>70.152934818208251</v>
      </c>
      <c r="AA38">
        <f t="shared" si="16"/>
        <v>3.0214658707662672</v>
      </c>
      <c r="AB38">
        <f t="shared" si="17"/>
        <v>4.306970019994151</v>
      </c>
      <c r="AC38">
        <f t="shared" si="18"/>
        <v>1.2612055792292125</v>
      </c>
      <c r="AD38">
        <f t="shared" si="19"/>
        <v>-259.93106472062624</v>
      </c>
      <c r="AE38">
        <f t="shared" si="20"/>
        <v>15.540683492563689</v>
      </c>
      <c r="AF38">
        <f t="shared" si="21"/>
        <v>1.1835943589521389</v>
      </c>
      <c r="AG38">
        <f t="shared" si="22"/>
        <v>78.29544351208375</v>
      </c>
      <c r="AH38">
        <v>0</v>
      </c>
      <c r="AI38">
        <v>0</v>
      </c>
      <c r="AJ38">
        <f t="shared" si="23"/>
        <v>1</v>
      </c>
      <c r="AK38">
        <f t="shared" si="24"/>
        <v>0</v>
      </c>
      <c r="AL38">
        <f t="shared" si="25"/>
        <v>52143.533822305704</v>
      </c>
      <c r="AM38" t="s">
        <v>365</v>
      </c>
      <c r="AN38">
        <v>10238.9</v>
      </c>
      <c r="AO38">
        <v>302.21199999999999</v>
      </c>
      <c r="AP38">
        <v>4052.3</v>
      </c>
      <c r="AQ38">
        <f t="shared" si="26"/>
        <v>0.92542210596451402</v>
      </c>
      <c r="AR38">
        <v>-0.32343011824092399</v>
      </c>
      <c r="AS38" t="s">
        <v>479</v>
      </c>
      <c r="AT38">
        <v>10309.4</v>
      </c>
      <c r="AU38">
        <v>698.06899999999996</v>
      </c>
      <c r="AV38">
        <v>777.72299999999996</v>
      </c>
      <c r="AW38">
        <f t="shared" si="27"/>
        <v>0.10241949897328484</v>
      </c>
      <c r="AX38">
        <v>0.5</v>
      </c>
      <c r="AY38">
        <f t="shared" si="28"/>
        <v>1681.1550001975097</v>
      </c>
      <c r="AZ38">
        <f t="shared" si="29"/>
        <v>12.106145171720586</v>
      </c>
      <c r="BA38">
        <f t="shared" si="30"/>
        <v>86.091526408330765</v>
      </c>
      <c r="BB38">
        <f t="shared" si="31"/>
        <v>7.3934737061729754E-3</v>
      </c>
      <c r="BC38">
        <f t="shared" si="32"/>
        <v>4.2104669657448737</v>
      </c>
      <c r="BD38">
        <f t="shared" si="33"/>
        <v>229.9925536066925</v>
      </c>
      <c r="BE38" t="s">
        <v>480</v>
      </c>
      <c r="BF38">
        <v>579.83000000000004</v>
      </c>
      <c r="BG38">
        <f t="shared" si="34"/>
        <v>579.83000000000004</v>
      </c>
      <c r="BH38">
        <f t="shared" si="35"/>
        <v>0.25445177781806627</v>
      </c>
      <c r="BI38">
        <f t="shared" si="36"/>
        <v>0.40251044756509846</v>
      </c>
      <c r="BJ38">
        <f t="shared" si="37"/>
        <v>0.94301088274340739</v>
      </c>
      <c r="BK38">
        <f t="shared" si="38"/>
        <v>0.16751242347705941</v>
      </c>
      <c r="BL38">
        <f t="shared" si="39"/>
        <v>0.87320004223900882</v>
      </c>
      <c r="BM38">
        <f t="shared" si="40"/>
        <v>0.33433318599117146</v>
      </c>
      <c r="BN38">
        <f t="shared" si="41"/>
        <v>0.66566681400882854</v>
      </c>
      <c r="BO38">
        <f t="shared" si="42"/>
        <v>1999.95</v>
      </c>
      <c r="BP38">
        <f t="shared" si="43"/>
        <v>1681.1550001975097</v>
      </c>
      <c r="BQ38">
        <f t="shared" si="44"/>
        <v>0.84059851506163141</v>
      </c>
      <c r="BR38">
        <f t="shared" si="45"/>
        <v>0.16075513406894881</v>
      </c>
      <c r="BS38">
        <v>6</v>
      </c>
      <c r="BT38">
        <v>0.5</v>
      </c>
      <c r="BU38" t="s">
        <v>368</v>
      </c>
      <c r="BV38">
        <v>2</v>
      </c>
      <c r="BW38">
        <v>1628178666.0999999</v>
      </c>
      <c r="BX38">
        <v>60.415999999999997</v>
      </c>
      <c r="BY38">
        <v>75.3669261701164</v>
      </c>
      <c r="BZ38">
        <v>30.261686609382799</v>
      </c>
      <c r="CA38">
        <v>23.404499999999999</v>
      </c>
      <c r="CB38">
        <v>61.1387</v>
      </c>
      <c r="CC38">
        <v>29.9876</v>
      </c>
      <c r="CD38">
        <v>500.12599999999998</v>
      </c>
      <c r="CE38">
        <v>99.744600000000005</v>
      </c>
      <c r="CF38">
        <v>9.9995899999999999E-2</v>
      </c>
      <c r="CG38">
        <v>30.1892</v>
      </c>
      <c r="CH38">
        <v>30.090599999999998</v>
      </c>
      <c r="CI38">
        <v>999.9</v>
      </c>
      <c r="CJ38">
        <v>0</v>
      </c>
      <c r="CK38">
        <v>0</v>
      </c>
      <c r="CL38">
        <v>9991.25</v>
      </c>
      <c r="CM38">
        <v>0</v>
      </c>
      <c r="CN38">
        <v>1391.29</v>
      </c>
      <c r="CO38">
        <v>-14.5999</v>
      </c>
      <c r="CP38">
        <v>62.303699999999999</v>
      </c>
      <c r="CQ38">
        <v>76.813699999999997</v>
      </c>
      <c r="CR38">
        <v>6.8931899999999997</v>
      </c>
      <c r="CS38">
        <v>75.015900000000002</v>
      </c>
      <c r="CT38">
        <v>23.404499999999999</v>
      </c>
      <c r="CU38">
        <v>3.02203</v>
      </c>
      <c r="CV38">
        <v>2.33447</v>
      </c>
      <c r="CW38">
        <v>24.149799999999999</v>
      </c>
      <c r="CX38">
        <v>19.9163</v>
      </c>
      <c r="CY38">
        <v>1999.95</v>
      </c>
      <c r="CZ38">
        <v>0.97999899999999995</v>
      </c>
      <c r="DA38">
        <v>2.0000899999999999E-2</v>
      </c>
      <c r="DB38">
        <v>0</v>
      </c>
      <c r="DC38">
        <v>697.39099999999996</v>
      </c>
      <c r="DD38">
        <v>4.9996700000000001</v>
      </c>
      <c r="DE38">
        <v>14188</v>
      </c>
      <c r="DF38">
        <v>16733.599999999999</v>
      </c>
      <c r="DG38">
        <v>48.875</v>
      </c>
      <c r="DH38">
        <v>49.686999999999998</v>
      </c>
      <c r="DI38">
        <v>49.436999999999998</v>
      </c>
      <c r="DJ38">
        <v>49.686999999999998</v>
      </c>
      <c r="DK38">
        <v>50.186999999999998</v>
      </c>
      <c r="DL38">
        <v>1955.05</v>
      </c>
      <c r="DM38">
        <v>39.9</v>
      </c>
      <c r="DN38">
        <v>0</v>
      </c>
      <c r="DO38">
        <v>111.60000014305101</v>
      </c>
      <c r="DP38">
        <v>0</v>
      </c>
      <c r="DQ38">
        <v>698.06899999999996</v>
      </c>
      <c r="DR38">
        <v>-2.5349230877092501</v>
      </c>
      <c r="DS38">
        <v>-35.992307647070596</v>
      </c>
      <c r="DT38">
        <v>14192.544</v>
      </c>
      <c r="DU38">
        <v>15</v>
      </c>
      <c r="DV38">
        <v>1628178625.5999999</v>
      </c>
      <c r="DW38" t="s">
        <v>481</v>
      </c>
      <c r="DX38">
        <v>1628178620.5999999</v>
      </c>
      <c r="DY38">
        <v>1628178625.5999999</v>
      </c>
      <c r="DZ38">
        <v>25</v>
      </c>
      <c r="EA38">
        <v>0.129</v>
      </c>
      <c r="EB38">
        <v>-1.2E-2</v>
      </c>
      <c r="EC38">
        <v>-0.70699999999999996</v>
      </c>
      <c r="ED38">
        <v>0.31</v>
      </c>
      <c r="EE38">
        <v>75</v>
      </c>
      <c r="EF38">
        <v>23</v>
      </c>
      <c r="EG38">
        <v>0.1</v>
      </c>
      <c r="EH38">
        <v>0.01</v>
      </c>
      <c r="EI38">
        <v>11.822447029738001</v>
      </c>
      <c r="EJ38">
        <v>-0.24073512972927799</v>
      </c>
      <c r="EK38">
        <v>5.3471018418165803E-2</v>
      </c>
      <c r="EL38">
        <v>1</v>
      </c>
      <c r="EM38">
        <v>0.48066497730967001</v>
      </c>
      <c r="EN38">
        <v>8.5979363589451296E-2</v>
      </c>
      <c r="EO38">
        <v>1.7218244088170898E-2</v>
      </c>
      <c r="EP38">
        <v>1</v>
      </c>
      <c r="EQ38">
        <v>2</v>
      </c>
      <c r="ER38">
        <v>2</v>
      </c>
      <c r="ES38" t="s">
        <v>370</v>
      </c>
      <c r="ET38">
        <v>2.9202900000000001</v>
      </c>
      <c r="EU38">
        <v>2.7864100000000001</v>
      </c>
      <c r="EV38">
        <v>1.6353800000000002E-2</v>
      </c>
      <c r="EW38">
        <v>2.0113099999999998E-2</v>
      </c>
      <c r="EX38">
        <v>0.135569</v>
      </c>
      <c r="EY38">
        <v>0.11437600000000001</v>
      </c>
      <c r="EZ38">
        <v>23841.1</v>
      </c>
      <c r="FA38">
        <v>20592.2</v>
      </c>
      <c r="FB38">
        <v>23945.1</v>
      </c>
      <c r="FC38">
        <v>20626.099999999999</v>
      </c>
      <c r="FD38">
        <v>30413.7</v>
      </c>
      <c r="FE38">
        <v>26154.3</v>
      </c>
      <c r="FF38">
        <v>38998.5</v>
      </c>
      <c r="FG38">
        <v>32829.1</v>
      </c>
      <c r="FH38">
        <v>2.0147499999999998</v>
      </c>
      <c r="FI38">
        <v>1.8204499999999999</v>
      </c>
      <c r="FJ38">
        <v>5.5000199999999999E-2</v>
      </c>
      <c r="FK38">
        <v>0</v>
      </c>
      <c r="FL38">
        <v>29.1951</v>
      </c>
      <c r="FM38">
        <v>999.9</v>
      </c>
      <c r="FN38">
        <v>36.820999999999998</v>
      </c>
      <c r="FO38">
        <v>42.781999999999996</v>
      </c>
      <c r="FP38">
        <v>31.7073</v>
      </c>
      <c r="FQ38">
        <v>60.8947</v>
      </c>
      <c r="FR38">
        <v>34.959899999999998</v>
      </c>
      <c r="FS38">
        <v>1</v>
      </c>
      <c r="FT38">
        <v>0.46689999999999998</v>
      </c>
      <c r="FU38">
        <v>2.2483499999999998</v>
      </c>
      <c r="FV38">
        <v>20.398399999999999</v>
      </c>
      <c r="FW38">
        <v>5.24559</v>
      </c>
      <c r="FX38">
        <v>11.997999999999999</v>
      </c>
      <c r="FY38">
        <v>4.9637500000000001</v>
      </c>
      <c r="FZ38">
        <v>3.3010000000000002</v>
      </c>
      <c r="GA38">
        <v>9999</v>
      </c>
      <c r="GB38">
        <v>9999</v>
      </c>
      <c r="GC38">
        <v>9999</v>
      </c>
      <c r="GD38">
        <v>999.9</v>
      </c>
      <c r="GE38">
        <v>1.87103</v>
      </c>
      <c r="GF38">
        <v>1.8763300000000001</v>
      </c>
      <c r="GG38">
        <v>1.87642</v>
      </c>
      <c r="GH38">
        <v>1.8751500000000001</v>
      </c>
      <c r="GI38">
        <v>1.87744</v>
      </c>
      <c r="GJ38">
        <v>1.8733200000000001</v>
      </c>
      <c r="GK38">
        <v>1.87104</v>
      </c>
      <c r="GL38">
        <v>1.87835</v>
      </c>
      <c r="GM38">
        <v>5</v>
      </c>
      <c r="GN38">
        <v>0</v>
      </c>
      <c r="GO38">
        <v>0</v>
      </c>
      <c r="GP38">
        <v>0</v>
      </c>
      <c r="GQ38" t="s">
        <v>371</v>
      </c>
      <c r="GR38" t="s">
        <v>372</v>
      </c>
      <c r="GS38" t="s">
        <v>373</v>
      </c>
      <c r="GT38" t="s">
        <v>373</v>
      </c>
      <c r="GU38" t="s">
        <v>373</v>
      </c>
      <c r="GV38" t="s">
        <v>373</v>
      </c>
      <c r="GW38">
        <v>0</v>
      </c>
      <c r="GX38">
        <v>100</v>
      </c>
      <c r="GY38">
        <v>100</v>
      </c>
      <c r="GZ38">
        <v>-0.72299999999999998</v>
      </c>
      <c r="HA38">
        <v>0.31009999999999999</v>
      </c>
      <c r="HB38">
        <v>-0.79234329369257095</v>
      </c>
      <c r="HC38">
        <v>1.17587188380478E-3</v>
      </c>
      <c r="HD38">
        <v>-6.2601144054332803E-7</v>
      </c>
      <c r="HE38">
        <v>2.41796582943236E-10</v>
      </c>
      <c r="HF38">
        <v>0.31003499999999601</v>
      </c>
      <c r="HG38">
        <v>0</v>
      </c>
      <c r="HH38">
        <v>0</v>
      </c>
      <c r="HI38">
        <v>0</v>
      </c>
      <c r="HJ38">
        <v>2</v>
      </c>
      <c r="HK38">
        <v>2154</v>
      </c>
      <c r="HL38">
        <v>1</v>
      </c>
      <c r="HM38">
        <v>23</v>
      </c>
      <c r="HN38">
        <v>0.8</v>
      </c>
      <c r="HO38">
        <v>0.7</v>
      </c>
      <c r="HP38">
        <v>18</v>
      </c>
      <c r="HQ38">
        <v>508.85500000000002</v>
      </c>
      <c r="HR38">
        <v>447.49900000000002</v>
      </c>
      <c r="HS38">
        <v>27.001100000000001</v>
      </c>
      <c r="HT38">
        <v>33.154000000000003</v>
      </c>
      <c r="HU38">
        <v>30.000299999999999</v>
      </c>
      <c r="HV38">
        <v>33.058399999999999</v>
      </c>
      <c r="HW38">
        <v>33.0291</v>
      </c>
      <c r="HX38">
        <v>6.1915699999999996</v>
      </c>
      <c r="HY38">
        <v>24.451899999999998</v>
      </c>
      <c r="HZ38">
        <v>20.264299999999999</v>
      </c>
      <c r="IA38">
        <v>27</v>
      </c>
      <c r="IB38">
        <v>75</v>
      </c>
      <c r="IC38">
        <v>23.355799999999999</v>
      </c>
      <c r="ID38">
        <v>98.455200000000005</v>
      </c>
      <c r="IE38">
        <v>93.9298</v>
      </c>
    </row>
    <row r="39" spans="1:239" x14ac:dyDescent="0.3">
      <c r="A39">
        <v>23</v>
      </c>
      <c r="B39">
        <v>1628178769.5999999</v>
      </c>
      <c r="C39">
        <v>4012</v>
      </c>
      <c r="D39" t="s">
        <v>482</v>
      </c>
      <c r="E39" t="s">
        <v>483</v>
      </c>
      <c r="F39">
        <v>0</v>
      </c>
      <c r="G39" t="s">
        <v>452</v>
      </c>
      <c r="H39" t="s">
        <v>453</v>
      </c>
      <c r="I39" t="s">
        <v>364</v>
      </c>
      <c r="J39">
        <v>1628178769.5999999</v>
      </c>
      <c r="K39">
        <f t="shared" si="0"/>
        <v>5.7700964517460812E-3</v>
      </c>
      <c r="L39">
        <f t="shared" si="1"/>
        <v>5.7700964517460811</v>
      </c>
      <c r="M39">
        <f t="shared" si="2"/>
        <v>8.3062088109778482</v>
      </c>
      <c r="N39">
        <f t="shared" si="3"/>
        <v>40.152500000000003</v>
      </c>
      <c r="O39">
        <f t="shared" si="4"/>
        <v>9.7313817184349887</v>
      </c>
      <c r="P39">
        <f t="shared" si="5"/>
        <v>0.97159562133316457</v>
      </c>
      <c r="Q39">
        <f t="shared" si="6"/>
        <v>4.0088853067675005</v>
      </c>
      <c r="R39">
        <f t="shared" si="7"/>
        <v>0.47880313355158088</v>
      </c>
      <c r="S39">
        <f t="shared" si="8"/>
        <v>2.928074818197377</v>
      </c>
      <c r="T39">
        <f t="shared" si="9"/>
        <v>0.4391763519992693</v>
      </c>
      <c r="U39">
        <f t="shared" si="10"/>
        <v>0.27777171559633285</v>
      </c>
      <c r="V39">
        <f t="shared" si="11"/>
        <v>321.50223038119418</v>
      </c>
      <c r="W39">
        <f t="shared" si="12"/>
        <v>30.566169493743423</v>
      </c>
      <c r="X39">
        <f t="shared" si="13"/>
        <v>30.052800000000001</v>
      </c>
      <c r="Y39">
        <f t="shared" si="14"/>
        <v>4.2733879047902077</v>
      </c>
      <c r="Z39">
        <f t="shared" si="15"/>
        <v>69.945353137915561</v>
      </c>
      <c r="AA39">
        <f t="shared" si="16"/>
        <v>3.0094682604605629</v>
      </c>
      <c r="AB39">
        <f t="shared" si="17"/>
        <v>4.3025992799358788</v>
      </c>
      <c r="AC39">
        <f t="shared" si="18"/>
        <v>1.2639196443296448</v>
      </c>
      <c r="AD39">
        <f t="shared" si="19"/>
        <v>-254.46125352200218</v>
      </c>
      <c r="AE39">
        <f t="shared" si="20"/>
        <v>18.737788471360663</v>
      </c>
      <c r="AF39">
        <f t="shared" si="21"/>
        <v>1.4244834961485415</v>
      </c>
      <c r="AG39">
        <f t="shared" si="22"/>
        <v>87.203248826701184</v>
      </c>
      <c r="AH39">
        <v>0</v>
      </c>
      <c r="AI39">
        <v>0</v>
      </c>
      <c r="AJ39">
        <f t="shared" si="23"/>
        <v>1</v>
      </c>
      <c r="AK39">
        <f t="shared" si="24"/>
        <v>0</v>
      </c>
      <c r="AL39">
        <f t="shared" si="25"/>
        <v>52276.284359315927</v>
      </c>
      <c r="AM39" t="s">
        <v>365</v>
      </c>
      <c r="AN39">
        <v>10238.9</v>
      </c>
      <c r="AO39">
        <v>302.21199999999999</v>
      </c>
      <c r="AP39">
        <v>4052.3</v>
      </c>
      <c r="AQ39">
        <f t="shared" si="26"/>
        <v>0.92542210596451402</v>
      </c>
      <c r="AR39">
        <v>-0.32343011824092399</v>
      </c>
      <c r="AS39" t="s">
        <v>484</v>
      </c>
      <c r="AT39">
        <v>10309.299999999999</v>
      </c>
      <c r="AU39">
        <v>705.90300000000002</v>
      </c>
      <c r="AV39">
        <v>767.04100000000005</v>
      </c>
      <c r="AW39">
        <f t="shared" si="27"/>
        <v>7.9706299923993695E-2</v>
      </c>
      <c r="AX39">
        <v>0.5</v>
      </c>
      <c r="AY39">
        <f t="shared" si="28"/>
        <v>1681.1550001975097</v>
      </c>
      <c r="AZ39">
        <f t="shared" si="29"/>
        <v>8.3062088109778482</v>
      </c>
      <c r="BA39">
        <f t="shared" si="30"/>
        <v>66.999322332232197</v>
      </c>
      <c r="BB39">
        <f t="shared" si="31"/>
        <v>5.1331607901739717E-3</v>
      </c>
      <c r="BC39">
        <f t="shared" si="32"/>
        <v>4.2830291992214233</v>
      </c>
      <c r="BD39">
        <f t="shared" si="33"/>
        <v>229.04924955295246</v>
      </c>
      <c r="BE39" t="s">
        <v>485</v>
      </c>
      <c r="BF39">
        <v>582.76</v>
      </c>
      <c r="BG39">
        <f t="shared" si="34"/>
        <v>582.76</v>
      </c>
      <c r="BH39">
        <f t="shared" si="35"/>
        <v>0.24024921744730732</v>
      </c>
      <c r="BI39">
        <f t="shared" si="36"/>
        <v>0.33176507616086309</v>
      </c>
      <c r="BJ39">
        <f t="shared" si="37"/>
        <v>0.94688604253013364</v>
      </c>
      <c r="BK39">
        <f t="shared" si="38"/>
        <v>0.13152793823104847</v>
      </c>
      <c r="BL39">
        <f t="shared" si="39"/>
        <v>0.87604850872832851</v>
      </c>
      <c r="BM39">
        <f t="shared" si="40"/>
        <v>0.27388949442558619</v>
      </c>
      <c r="BN39">
        <f t="shared" si="41"/>
        <v>0.72611050557441381</v>
      </c>
      <c r="BO39">
        <f t="shared" si="42"/>
        <v>1999.95</v>
      </c>
      <c r="BP39">
        <f t="shared" si="43"/>
        <v>1681.1550001975097</v>
      </c>
      <c r="BQ39">
        <f t="shared" si="44"/>
        <v>0.84059851506163141</v>
      </c>
      <c r="BR39">
        <f t="shared" si="45"/>
        <v>0.16075513406894881</v>
      </c>
      <c r="BS39">
        <v>6</v>
      </c>
      <c r="BT39">
        <v>0.5</v>
      </c>
      <c r="BU39" t="s">
        <v>368</v>
      </c>
      <c r="BV39">
        <v>2</v>
      </c>
      <c r="BW39">
        <v>1628178769.5999999</v>
      </c>
      <c r="BX39">
        <v>40.152500000000003</v>
      </c>
      <c r="BY39">
        <v>50.394243136006402</v>
      </c>
      <c r="BZ39">
        <v>30.142462325912302</v>
      </c>
      <c r="CA39">
        <v>23.429500000000001</v>
      </c>
      <c r="CB39">
        <v>40.807699999999997</v>
      </c>
      <c r="CC39">
        <v>30.0137</v>
      </c>
      <c r="CD39">
        <v>500.18200000000002</v>
      </c>
      <c r="CE39">
        <v>99.741399999999999</v>
      </c>
      <c r="CF39">
        <v>0.100087</v>
      </c>
      <c r="CG39">
        <v>30.171500000000002</v>
      </c>
      <c r="CH39">
        <v>30.052800000000001</v>
      </c>
      <c r="CI39">
        <v>999.9</v>
      </c>
      <c r="CJ39">
        <v>0</v>
      </c>
      <c r="CK39">
        <v>0</v>
      </c>
      <c r="CL39">
        <v>10017.5</v>
      </c>
      <c r="CM39">
        <v>0</v>
      </c>
      <c r="CN39">
        <v>1419.39</v>
      </c>
      <c r="CO39">
        <v>-9.8744399999999999</v>
      </c>
      <c r="CP39">
        <v>41.408000000000001</v>
      </c>
      <c r="CQ39">
        <v>51.227200000000003</v>
      </c>
      <c r="CR39">
        <v>6.8911699999999998</v>
      </c>
      <c r="CS39">
        <v>50.027000000000001</v>
      </c>
      <c r="CT39">
        <v>23.429500000000001</v>
      </c>
      <c r="CU39">
        <v>3.0242300000000002</v>
      </c>
      <c r="CV39">
        <v>2.3368899999999999</v>
      </c>
      <c r="CW39">
        <v>24.161899999999999</v>
      </c>
      <c r="CX39">
        <v>19.933</v>
      </c>
      <c r="CY39">
        <v>1999.95</v>
      </c>
      <c r="CZ39">
        <v>0.97999899999999995</v>
      </c>
      <c r="DA39">
        <v>2.0000899999999999E-2</v>
      </c>
      <c r="DB39">
        <v>0</v>
      </c>
      <c r="DC39">
        <v>705.30200000000002</v>
      </c>
      <c r="DD39">
        <v>4.9996700000000001</v>
      </c>
      <c r="DE39">
        <v>14337.4</v>
      </c>
      <c r="DF39">
        <v>16733.599999999999</v>
      </c>
      <c r="DG39">
        <v>48.936999999999998</v>
      </c>
      <c r="DH39">
        <v>49.75</v>
      </c>
      <c r="DI39">
        <v>49.561999999999998</v>
      </c>
      <c r="DJ39">
        <v>49.75</v>
      </c>
      <c r="DK39">
        <v>50.375</v>
      </c>
      <c r="DL39">
        <v>1955.05</v>
      </c>
      <c r="DM39">
        <v>39.9</v>
      </c>
      <c r="DN39">
        <v>0</v>
      </c>
      <c r="DO39">
        <v>103.299999952316</v>
      </c>
      <c r="DP39">
        <v>0</v>
      </c>
      <c r="DQ39">
        <v>705.90300000000002</v>
      </c>
      <c r="DR39">
        <v>-1.9126923053027101</v>
      </c>
      <c r="DS39">
        <v>-35.030769124918798</v>
      </c>
      <c r="DT39">
        <v>14342.28</v>
      </c>
      <c r="DU39">
        <v>15</v>
      </c>
      <c r="DV39">
        <v>1628178729.5999999</v>
      </c>
      <c r="DW39" t="s">
        <v>486</v>
      </c>
      <c r="DX39">
        <v>1628178728.5999999</v>
      </c>
      <c r="DY39">
        <v>1628178729.5999999</v>
      </c>
      <c r="DZ39">
        <v>26</v>
      </c>
      <c r="EA39">
        <v>0.09</v>
      </c>
      <c r="EB39">
        <v>-3.0000000000000001E-3</v>
      </c>
      <c r="EC39">
        <v>-0.64400000000000002</v>
      </c>
      <c r="ED39">
        <v>0.30399999999999999</v>
      </c>
      <c r="EE39">
        <v>50</v>
      </c>
      <c r="EF39">
        <v>23</v>
      </c>
      <c r="EG39">
        <v>0.11</v>
      </c>
      <c r="EH39">
        <v>0.02</v>
      </c>
      <c r="EI39">
        <v>7.99211328752612</v>
      </c>
      <c r="EJ39">
        <v>-0.25081887405261899</v>
      </c>
      <c r="EK39">
        <v>5.0125099300237001E-2</v>
      </c>
      <c r="EL39">
        <v>1</v>
      </c>
      <c r="EM39">
        <v>0.48954470664070798</v>
      </c>
      <c r="EN39">
        <v>9.5971057468236601E-2</v>
      </c>
      <c r="EO39">
        <v>1.87087589605161E-2</v>
      </c>
      <c r="EP39">
        <v>1</v>
      </c>
      <c r="EQ39">
        <v>2</v>
      </c>
      <c r="ER39">
        <v>2</v>
      </c>
      <c r="ES39" t="s">
        <v>370</v>
      </c>
      <c r="ET39">
        <v>2.9203800000000002</v>
      </c>
      <c r="EU39">
        <v>2.7867299999999999</v>
      </c>
      <c r="EV39">
        <v>1.0965300000000001E-2</v>
      </c>
      <c r="EW39">
        <v>1.3508900000000001E-2</v>
      </c>
      <c r="EX39">
        <v>0.135629</v>
      </c>
      <c r="EY39">
        <v>0.114444</v>
      </c>
      <c r="EZ39">
        <v>23968.3</v>
      </c>
      <c r="FA39">
        <v>20729.7</v>
      </c>
      <c r="FB39">
        <v>23942.2</v>
      </c>
      <c r="FC39">
        <v>20625.3</v>
      </c>
      <c r="FD39">
        <v>30408.400000000001</v>
      </c>
      <c r="FE39">
        <v>26151.8</v>
      </c>
      <c r="FF39">
        <v>38994.1</v>
      </c>
      <c r="FG39">
        <v>32828.400000000001</v>
      </c>
      <c r="FH39">
        <v>2.0142000000000002</v>
      </c>
      <c r="FI39">
        <v>1.8172299999999999</v>
      </c>
      <c r="FJ39">
        <v>5.4080000000000003E-2</v>
      </c>
      <c r="FK39">
        <v>0</v>
      </c>
      <c r="FL39">
        <v>29.1722</v>
      </c>
      <c r="FM39">
        <v>999.9</v>
      </c>
      <c r="FN39">
        <v>36.119</v>
      </c>
      <c r="FO39">
        <v>43.043999999999997</v>
      </c>
      <c r="FP39">
        <v>31.535</v>
      </c>
      <c r="FQ39">
        <v>60.524700000000003</v>
      </c>
      <c r="FR39">
        <v>34.579300000000003</v>
      </c>
      <c r="FS39">
        <v>1</v>
      </c>
      <c r="FT39">
        <v>0.47167199999999998</v>
      </c>
      <c r="FU39">
        <v>2.2664</v>
      </c>
      <c r="FV39">
        <v>20.398299999999999</v>
      </c>
      <c r="FW39">
        <v>5.2460399999999998</v>
      </c>
      <c r="FX39">
        <v>11.997999999999999</v>
      </c>
      <c r="FY39">
        <v>4.9637500000000001</v>
      </c>
      <c r="FZ39">
        <v>3.3010000000000002</v>
      </c>
      <c r="GA39">
        <v>9999</v>
      </c>
      <c r="GB39">
        <v>9999</v>
      </c>
      <c r="GC39">
        <v>9999</v>
      </c>
      <c r="GD39">
        <v>999.9</v>
      </c>
      <c r="GE39">
        <v>1.87103</v>
      </c>
      <c r="GF39">
        <v>1.87635</v>
      </c>
      <c r="GG39">
        <v>1.8764099999999999</v>
      </c>
      <c r="GH39">
        <v>1.87514</v>
      </c>
      <c r="GI39">
        <v>1.87744</v>
      </c>
      <c r="GJ39">
        <v>1.8733200000000001</v>
      </c>
      <c r="GK39">
        <v>1.87103</v>
      </c>
      <c r="GL39">
        <v>1.87835</v>
      </c>
      <c r="GM39">
        <v>5</v>
      </c>
      <c r="GN39">
        <v>0</v>
      </c>
      <c r="GO39">
        <v>0</v>
      </c>
      <c r="GP39">
        <v>0</v>
      </c>
      <c r="GQ39" t="s">
        <v>371</v>
      </c>
      <c r="GR39" t="s">
        <v>372</v>
      </c>
      <c r="GS39" t="s">
        <v>373</v>
      </c>
      <c r="GT39" t="s">
        <v>373</v>
      </c>
      <c r="GU39" t="s">
        <v>373</v>
      </c>
      <c r="GV39" t="s">
        <v>373</v>
      </c>
      <c r="GW39">
        <v>0</v>
      </c>
      <c r="GX39">
        <v>100</v>
      </c>
      <c r="GY39">
        <v>100</v>
      </c>
      <c r="GZ39">
        <v>-0.65500000000000003</v>
      </c>
      <c r="HA39">
        <v>0.307</v>
      </c>
      <c r="HB39">
        <v>-0.70208749836405604</v>
      </c>
      <c r="HC39">
        <v>1.17587188380478E-3</v>
      </c>
      <c r="HD39">
        <v>-6.2601144054332803E-7</v>
      </c>
      <c r="HE39">
        <v>2.41796582943236E-10</v>
      </c>
      <c r="HF39">
        <v>0.30696947185546902</v>
      </c>
      <c r="HG39">
        <v>0</v>
      </c>
      <c r="HH39">
        <v>0</v>
      </c>
      <c r="HI39">
        <v>0</v>
      </c>
      <c r="HJ39">
        <v>2</v>
      </c>
      <c r="HK39">
        <v>2154</v>
      </c>
      <c r="HL39">
        <v>1</v>
      </c>
      <c r="HM39">
        <v>23</v>
      </c>
      <c r="HN39">
        <v>0.7</v>
      </c>
      <c r="HO39">
        <v>0.7</v>
      </c>
      <c r="HP39">
        <v>18</v>
      </c>
      <c r="HQ39">
        <v>508.911</v>
      </c>
      <c r="HR39">
        <v>445.80500000000001</v>
      </c>
      <c r="HS39">
        <v>26.999700000000001</v>
      </c>
      <c r="HT39">
        <v>33.2074</v>
      </c>
      <c r="HU39">
        <v>30.000299999999999</v>
      </c>
      <c r="HV39">
        <v>33.110500000000002</v>
      </c>
      <c r="HW39">
        <v>33.079099999999997</v>
      </c>
      <c r="HX39">
        <v>5.0954300000000003</v>
      </c>
      <c r="HY39">
        <v>22.917999999999999</v>
      </c>
      <c r="HZ39">
        <v>18.334099999999999</v>
      </c>
      <c r="IA39">
        <v>27</v>
      </c>
      <c r="IB39">
        <v>50</v>
      </c>
      <c r="IC39">
        <v>23.343699999999998</v>
      </c>
      <c r="ID39">
        <v>98.443700000000007</v>
      </c>
      <c r="IE39">
        <v>93.927099999999996</v>
      </c>
    </row>
    <row r="40" spans="1:239" x14ac:dyDescent="0.3">
      <c r="A40">
        <v>24</v>
      </c>
      <c r="B40">
        <v>1628178876.5999999</v>
      </c>
      <c r="C40">
        <v>4119</v>
      </c>
      <c r="D40" t="s">
        <v>487</v>
      </c>
      <c r="E40" t="s">
        <v>488</v>
      </c>
      <c r="F40">
        <v>0</v>
      </c>
      <c r="G40" t="s">
        <v>452</v>
      </c>
      <c r="H40" t="s">
        <v>453</v>
      </c>
      <c r="I40" t="s">
        <v>364</v>
      </c>
      <c r="J40">
        <v>1628178876.5999999</v>
      </c>
      <c r="K40">
        <f t="shared" si="0"/>
        <v>6.0984537720185578E-3</v>
      </c>
      <c r="L40">
        <f t="shared" si="1"/>
        <v>6.0984537720185577</v>
      </c>
      <c r="M40">
        <f t="shared" si="2"/>
        <v>3.379396417864692</v>
      </c>
      <c r="N40">
        <f t="shared" si="3"/>
        <v>15.9824</v>
      </c>
      <c r="O40">
        <f t="shared" si="4"/>
        <v>4.433343764771803</v>
      </c>
      <c r="P40">
        <f t="shared" si="5"/>
        <v>0.44262180070052476</v>
      </c>
      <c r="Q40">
        <f t="shared" si="6"/>
        <v>1.5956711328655999</v>
      </c>
      <c r="R40">
        <f t="shared" si="7"/>
        <v>0.51670368452702076</v>
      </c>
      <c r="S40">
        <f t="shared" si="8"/>
        <v>2.9187162234703257</v>
      </c>
      <c r="T40">
        <f t="shared" si="9"/>
        <v>0.47074346786209914</v>
      </c>
      <c r="U40">
        <f t="shared" si="10"/>
        <v>0.29800258848441807</v>
      </c>
      <c r="V40">
        <f t="shared" si="11"/>
        <v>321.53893838115039</v>
      </c>
      <c r="W40">
        <f t="shared" si="12"/>
        <v>30.505256089780151</v>
      </c>
      <c r="X40">
        <f t="shared" si="13"/>
        <v>30.084499999999998</v>
      </c>
      <c r="Y40">
        <f t="shared" si="14"/>
        <v>4.281172123551193</v>
      </c>
      <c r="Z40">
        <f t="shared" si="15"/>
        <v>70.448464094802119</v>
      </c>
      <c r="AA40">
        <f t="shared" si="16"/>
        <v>3.0351515714766881</v>
      </c>
      <c r="AB40">
        <f t="shared" si="17"/>
        <v>4.3083289472319803</v>
      </c>
      <c r="AC40">
        <f t="shared" si="18"/>
        <v>1.2460205520745049</v>
      </c>
      <c r="AD40">
        <f t="shared" si="19"/>
        <v>-268.94181134601843</v>
      </c>
      <c r="AE40">
        <f t="shared" si="20"/>
        <v>17.340391960178884</v>
      </c>
      <c r="AF40">
        <f t="shared" si="21"/>
        <v>1.322836835426739</v>
      </c>
      <c r="AG40">
        <f t="shared" si="22"/>
        <v>71.260355830737609</v>
      </c>
      <c r="AH40">
        <v>0</v>
      </c>
      <c r="AI40">
        <v>0</v>
      </c>
      <c r="AJ40">
        <f t="shared" si="23"/>
        <v>1</v>
      </c>
      <c r="AK40">
        <f t="shared" si="24"/>
        <v>0</v>
      </c>
      <c r="AL40">
        <f t="shared" si="25"/>
        <v>52005.087417495357</v>
      </c>
      <c r="AM40" t="s">
        <v>365</v>
      </c>
      <c r="AN40">
        <v>10238.9</v>
      </c>
      <c r="AO40">
        <v>302.21199999999999</v>
      </c>
      <c r="AP40">
        <v>4052.3</v>
      </c>
      <c r="AQ40">
        <f t="shared" si="26"/>
        <v>0.92542210596451402</v>
      </c>
      <c r="AR40">
        <v>-0.32343011824092399</v>
      </c>
      <c r="AS40" t="s">
        <v>489</v>
      </c>
      <c r="AT40">
        <v>10309</v>
      </c>
      <c r="AU40">
        <v>718.876653846154</v>
      </c>
      <c r="AV40">
        <v>759.53</v>
      </c>
      <c r="AW40">
        <f t="shared" si="27"/>
        <v>5.3524345521369754E-2</v>
      </c>
      <c r="AX40">
        <v>0.5</v>
      </c>
      <c r="AY40">
        <f t="shared" si="28"/>
        <v>1681.3482001974871</v>
      </c>
      <c r="AZ40">
        <f t="shared" si="29"/>
        <v>3.379396417864692</v>
      </c>
      <c r="BA40">
        <f t="shared" si="30"/>
        <v>44.996531004551734</v>
      </c>
      <c r="BB40">
        <f t="shared" si="31"/>
        <v>2.2022960714923241E-3</v>
      </c>
      <c r="BC40">
        <f t="shared" si="32"/>
        <v>4.3352731294353095</v>
      </c>
      <c r="BD40">
        <f t="shared" si="33"/>
        <v>228.37485909510278</v>
      </c>
      <c r="BE40" t="s">
        <v>490</v>
      </c>
      <c r="BF40">
        <v>586.48</v>
      </c>
      <c r="BG40">
        <f t="shared" si="34"/>
        <v>586.48</v>
      </c>
      <c r="BH40">
        <f t="shared" si="35"/>
        <v>0.22783826840282806</v>
      </c>
      <c r="BI40">
        <f t="shared" si="36"/>
        <v>0.23492254350676675</v>
      </c>
      <c r="BJ40">
        <f t="shared" si="37"/>
        <v>0.95006953621365231</v>
      </c>
      <c r="BK40">
        <f t="shared" si="38"/>
        <v>8.8895136762266028E-2</v>
      </c>
      <c r="BL40">
        <f t="shared" si="39"/>
        <v>0.87805139506059593</v>
      </c>
      <c r="BM40">
        <f t="shared" si="40"/>
        <v>0.19165648596140689</v>
      </c>
      <c r="BN40">
        <f t="shared" si="41"/>
        <v>0.80834351403859306</v>
      </c>
      <c r="BO40">
        <f t="shared" si="42"/>
        <v>2000.18</v>
      </c>
      <c r="BP40">
        <f t="shared" si="43"/>
        <v>1681.3482001974871</v>
      </c>
      <c r="BQ40">
        <f t="shared" si="44"/>
        <v>0.84059844623858204</v>
      </c>
      <c r="BR40">
        <f t="shared" si="45"/>
        <v>0.16075500124046355</v>
      </c>
      <c r="BS40">
        <v>6</v>
      </c>
      <c r="BT40">
        <v>0.5</v>
      </c>
      <c r="BU40" t="s">
        <v>368</v>
      </c>
      <c r="BV40">
        <v>2</v>
      </c>
      <c r="BW40">
        <v>1628178876.5999999</v>
      </c>
      <c r="BX40">
        <v>15.9824</v>
      </c>
      <c r="BY40">
        <v>20.152760552268202</v>
      </c>
      <c r="BZ40">
        <v>30.400378547209598</v>
      </c>
      <c r="CA40">
        <v>23.3079</v>
      </c>
      <c r="CB40">
        <v>16.6738</v>
      </c>
      <c r="CC40">
        <v>30.048999999999999</v>
      </c>
      <c r="CD40">
        <v>500.22500000000002</v>
      </c>
      <c r="CE40">
        <v>99.739000000000004</v>
      </c>
      <c r="CF40">
        <v>0.100269</v>
      </c>
      <c r="CG40">
        <v>30.194700000000001</v>
      </c>
      <c r="CH40">
        <v>30.084499999999998</v>
      </c>
      <c r="CI40">
        <v>999.9</v>
      </c>
      <c r="CJ40">
        <v>0</v>
      </c>
      <c r="CK40">
        <v>0</v>
      </c>
      <c r="CL40">
        <v>9964.3799999999992</v>
      </c>
      <c r="CM40">
        <v>0</v>
      </c>
      <c r="CN40">
        <v>1425.66</v>
      </c>
      <c r="CO40">
        <v>-4.05002</v>
      </c>
      <c r="CP40">
        <v>16.482800000000001</v>
      </c>
      <c r="CQ40">
        <v>20.5105</v>
      </c>
      <c r="CR40">
        <v>7.0493300000000003</v>
      </c>
      <c r="CS40">
        <v>20.032499999999999</v>
      </c>
      <c r="CT40">
        <v>23.3079</v>
      </c>
      <c r="CU40">
        <v>3.0278</v>
      </c>
      <c r="CV40">
        <v>2.3247100000000001</v>
      </c>
      <c r="CW40">
        <v>24.1816</v>
      </c>
      <c r="CX40">
        <v>19.848600000000001</v>
      </c>
      <c r="CY40">
        <v>2000.18</v>
      </c>
      <c r="CZ40">
        <v>0.98000200000000004</v>
      </c>
      <c r="DA40">
        <v>1.9997999999999998E-2</v>
      </c>
      <c r="DB40">
        <v>0</v>
      </c>
      <c r="DC40">
        <v>718.44200000000001</v>
      </c>
      <c r="DD40">
        <v>4.9996700000000001</v>
      </c>
      <c r="DE40">
        <v>14584.8</v>
      </c>
      <c r="DF40">
        <v>16735.599999999999</v>
      </c>
      <c r="DG40">
        <v>49.061999999999998</v>
      </c>
      <c r="DH40">
        <v>49.936999999999998</v>
      </c>
      <c r="DI40">
        <v>49.686999999999998</v>
      </c>
      <c r="DJ40">
        <v>49.875</v>
      </c>
      <c r="DK40">
        <v>50.436999999999998</v>
      </c>
      <c r="DL40">
        <v>1955.28</v>
      </c>
      <c r="DM40">
        <v>39.9</v>
      </c>
      <c r="DN40">
        <v>0</v>
      </c>
      <c r="DO40">
        <v>106.60000014305101</v>
      </c>
      <c r="DP40">
        <v>0</v>
      </c>
      <c r="DQ40">
        <v>718.876653846154</v>
      </c>
      <c r="DR40">
        <v>-2.7368546894671302</v>
      </c>
      <c r="DS40">
        <v>-35.476923117001</v>
      </c>
      <c r="DT40">
        <v>14587.688461538501</v>
      </c>
      <c r="DU40">
        <v>15</v>
      </c>
      <c r="DV40">
        <v>1628178836.0999999</v>
      </c>
      <c r="DW40" t="s">
        <v>491</v>
      </c>
      <c r="DX40">
        <v>1628178830.0999999</v>
      </c>
      <c r="DY40">
        <v>1628178836.0999999</v>
      </c>
      <c r="DZ40">
        <v>27</v>
      </c>
      <c r="EA40">
        <v>-8.9999999999999993E-3</v>
      </c>
      <c r="EB40">
        <v>1E-3</v>
      </c>
      <c r="EC40">
        <v>-0.68700000000000006</v>
      </c>
      <c r="ED40">
        <v>0.307</v>
      </c>
      <c r="EE40">
        <v>20</v>
      </c>
      <c r="EF40">
        <v>23</v>
      </c>
      <c r="EG40">
        <v>0.3</v>
      </c>
      <c r="EH40">
        <v>0.01</v>
      </c>
      <c r="EI40">
        <v>3.2793148478427598</v>
      </c>
      <c r="EJ40">
        <v>-0.269216222452694</v>
      </c>
      <c r="EK40">
        <v>5.54632307301475E-2</v>
      </c>
      <c r="EL40">
        <v>1</v>
      </c>
      <c r="EM40">
        <v>0.50422336204491003</v>
      </c>
      <c r="EN40">
        <v>8.6006446474267695E-2</v>
      </c>
      <c r="EO40">
        <v>1.5919192829693399E-2</v>
      </c>
      <c r="EP40">
        <v>1</v>
      </c>
      <c r="EQ40">
        <v>2</v>
      </c>
      <c r="ER40">
        <v>2</v>
      </c>
      <c r="ES40" t="s">
        <v>370</v>
      </c>
      <c r="ET40">
        <v>2.92042</v>
      </c>
      <c r="EU40">
        <v>2.7864599999999999</v>
      </c>
      <c r="EV40">
        <v>4.4934500000000004E-3</v>
      </c>
      <c r="EW40">
        <v>5.4362200000000003E-3</v>
      </c>
      <c r="EX40">
        <v>0.135715</v>
      </c>
      <c r="EY40">
        <v>0.114013</v>
      </c>
      <c r="EZ40">
        <v>24120.5</v>
      </c>
      <c r="FA40">
        <v>20896.400000000001</v>
      </c>
      <c r="FB40">
        <v>23938.2</v>
      </c>
      <c r="FC40">
        <v>20623</v>
      </c>
      <c r="FD40">
        <v>30401.200000000001</v>
      </c>
      <c r="FE40">
        <v>26162.2</v>
      </c>
      <c r="FF40">
        <v>38988.400000000001</v>
      </c>
      <c r="FG40">
        <v>32825.4</v>
      </c>
      <c r="FH40">
        <v>2.0139</v>
      </c>
      <c r="FI40">
        <v>1.8141</v>
      </c>
      <c r="FJ40">
        <v>5.1263700000000002E-2</v>
      </c>
      <c r="FK40">
        <v>0</v>
      </c>
      <c r="FL40">
        <v>29.2498</v>
      </c>
      <c r="FM40">
        <v>999.9</v>
      </c>
      <c r="FN40">
        <v>35.478000000000002</v>
      </c>
      <c r="FO40">
        <v>43.305999999999997</v>
      </c>
      <c r="FP40">
        <v>31.401399999999999</v>
      </c>
      <c r="FQ40">
        <v>60.564700000000002</v>
      </c>
      <c r="FR40">
        <v>34.811700000000002</v>
      </c>
      <c r="FS40">
        <v>1</v>
      </c>
      <c r="FT40">
        <v>0.47892499999999999</v>
      </c>
      <c r="FU40">
        <v>2.3550399999999998</v>
      </c>
      <c r="FV40">
        <v>20.396999999999998</v>
      </c>
      <c r="FW40">
        <v>5.2461900000000004</v>
      </c>
      <c r="FX40">
        <v>11.997999999999999</v>
      </c>
      <c r="FY40">
        <v>4.9638999999999998</v>
      </c>
      <c r="FZ40">
        <v>3.3010000000000002</v>
      </c>
      <c r="GA40">
        <v>9999</v>
      </c>
      <c r="GB40">
        <v>9999</v>
      </c>
      <c r="GC40">
        <v>9999</v>
      </c>
      <c r="GD40">
        <v>999.9</v>
      </c>
      <c r="GE40">
        <v>1.87103</v>
      </c>
      <c r="GF40">
        <v>1.8763000000000001</v>
      </c>
      <c r="GG40">
        <v>1.87639</v>
      </c>
      <c r="GH40">
        <v>1.87513</v>
      </c>
      <c r="GI40">
        <v>1.87744</v>
      </c>
      <c r="GJ40">
        <v>1.8733200000000001</v>
      </c>
      <c r="GK40">
        <v>1.87103</v>
      </c>
      <c r="GL40">
        <v>1.8783000000000001</v>
      </c>
      <c r="GM40">
        <v>5</v>
      </c>
      <c r="GN40">
        <v>0</v>
      </c>
      <c r="GO40">
        <v>0</v>
      </c>
      <c r="GP40">
        <v>0</v>
      </c>
      <c r="GQ40" t="s">
        <v>371</v>
      </c>
      <c r="GR40" t="s">
        <v>372</v>
      </c>
      <c r="GS40" t="s">
        <v>373</v>
      </c>
      <c r="GT40" t="s">
        <v>373</v>
      </c>
      <c r="GU40" t="s">
        <v>373</v>
      </c>
      <c r="GV40" t="s">
        <v>373</v>
      </c>
      <c r="GW40">
        <v>0</v>
      </c>
      <c r="GX40">
        <v>100</v>
      </c>
      <c r="GY40">
        <v>100</v>
      </c>
      <c r="GZ40">
        <v>-0.69099999999999995</v>
      </c>
      <c r="HA40">
        <v>0.30819999999999997</v>
      </c>
      <c r="HB40">
        <v>-0.71077742433902902</v>
      </c>
      <c r="HC40">
        <v>1.17587188380478E-3</v>
      </c>
      <c r="HD40">
        <v>-6.2601144054332803E-7</v>
      </c>
      <c r="HE40">
        <v>2.41796582943236E-10</v>
      </c>
      <c r="HF40">
        <v>0.308241539678759</v>
      </c>
      <c r="HG40">
        <v>0</v>
      </c>
      <c r="HH40">
        <v>0</v>
      </c>
      <c r="HI40">
        <v>0</v>
      </c>
      <c r="HJ40">
        <v>2</v>
      </c>
      <c r="HK40">
        <v>2154</v>
      </c>
      <c r="HL40">
        <v>1</v>
      </c>
      <c r="HM40">
        <v>23</v>
      </c>
      <c r="HN40">
        <v>0.8</v>
      </c>
      <c r="HO40">
        <v>0.7</v>
      </c>
      <c r="HP40">
        <v>18</v>
      </c>
      <c r="HQ40">
        <v>509.24</v>
      </c>
      <c r="HR40">
        <v>444.30599999999998</v>
      </c>
      <c r="HS40">
        <v>27.000699999999998</v>
      </c>
      <c r="HT40">
        <v>33.279200000000003</v>
      </c>
      <c r="HU40">
        <v>30.000499999999999</v>
      </c>
      <c r="HV40">
        <v>33.177300000000002</v>
      </c>
      <c r="HW40">
        <v>33.147399999999998</v>
      </c>
      <c r="HX40">
        <v>3.80701</v>
      </c>
      <c r="HY40">
        <v>22.377600000000001</v>
      </c>
      <c r="HZ40">
        <v>16.772099999999998</v>
      </c>
      <c r="IA40">
        <v>27</v>
      </c>
      <c r="IB40">
        <v>20</v>
      </c>
      <c r="IC40">
        <v>23.2834</v>
      </c>
      <c r="ID40">
        <v>98.4285</v>
      </c>
      <c r="IE40">
        <v>93.9178</v>
      </c>
    </row>
    <row r="41" spans="1:239" x14ac:dyDescent="0.3">
      <c r="A41">
        <v>25</v>
      </c>
      <c r="B41">
        <v>1628179057.0999999</v>
      </c>
      <c r="C41">
        <v>4299.5</v>
      </c>
      <c r="D41" t="s">
        <v>492</v>
      </c>
      <c r="E41" t="s">
        <v>493</v>
      </c>
      <c r="F41">
        <v>0</v>
      </c>
      <c r="G41" t="s">
        <v>452</v>
      </c>
      <c r="H41" t="s">
        <v>453</v>
      </c>
      <c r="I41" t="s">
        <v>364</v>
      </c>
      <c r="J41">
        <v>1628179057.0999999</v>
      </c>
      <c r="K41">
        <f t="shared" si="0"/>
        <v>5.933990449443466E-3</v>
      </c>
      <c r="L41">
        <f t="shared" si="1"/>
        <v>5.9339904494434661</v>
      </c>
      <c r="M41">
        <f t="shared" si="2"/>
        <v>47.886384425007947</v>
      </c>
      <c r="N41">
        <f t="shared" si="3"/>
        <v>338.76400000000001</v>
      </c>
      <c r="O41">
        <f t="shared" si="4"/>
        <v>163.50814886331833</v>
      </c>
      <c r="P41">
        <f t="shared" si="5"/>
        <v>16.323371400662758</v>
      </c>
      <c r="Q41">
        <f t="shared" si="6"/>
        <v>33.819541274341198</v>
      </c>
      <c r="R41">
        <f t="shared" si="7"/>
        <v>0.48618971604475569</v>
      </c>
      <c r="S41">
        <f t="shared" si="8"/>
        <v>2.9271444082934557</v>
      </c>
      <c r="T41">
        <f t="shared" si="9"/>
        <v>0.44537480532192497</v>
      </c>
      <c r="U41">
        <f t="shared" si="10"/>
        <v>0.28174022819750194</v>
      </c>
      <c r="V41">
        <f t="shared" si="11"/>
        <v>321.50861438118659</v>
      </c>
      <c r="W41">
        <f t="shared" si="12"/>
        <v>30.670125458866629</v>
      </c>
      <c r="X41">
        <f t="shared" si="13"/>
        <v>30.2029</v>
      </c>
      <c r="Y41">
        <f t="shared" si="14"/>
        <v>4.3103556779821952</v>
      </c>
      <c r="Z41">
        <f t="shared" si="15"/>
        <v>69.813784323041318</v>
      </c>
      <c r="AA41">
        <f t="shared" si="16"/>
        <v>3.0291272468020631</v>
      </c>
      <c r="AB41">
        <f t="shared" si="17"/>
        <v>4.338866996216292</v>
      </c>
      <c r="AC41">
        <f t="shared" si="18"/>
        <v>1.2812284311801321</v>
      </c>
      <c r="AD41">
        <f t="shared" si="19"/>
        <v>-261.68897882045684</v>
      </c>
      <c r="AE41">
        <f t="shared" si="20"/>
        <v>18.147944074090745</v>
      </c>
      <c r="AF41">
        <f t="shared" si="21"/>
        <v>1.3821068440375723</v>
      </c>
      <c r="AG41">
        <f t="shared" si="22"/>
        <v>79.349686478858089</v>
      </c>
      <c r="AH41">
        <v>0</v>
      </c>
      <c r="AI41">
        <v>0</v>
      </c>
      <c r="AJ41">
        <f t="shared" si="23"/>
        <v>1</v>
      </c>
      <c r="AK41">
        <f t="shared" si="24"/>
        <v>0</v>
      </c>
      <c r="AL41">
        <f t="shared" si="25"/>
        <v>52224.283409811658</v>
      </c>
      <c r="AM41" t="s">
        <v>365</v>
      </c>
      <c r="AN41">
        <v>10238.9</v>
      </c>
      <c r="AO41">
        <v>302.21199999999999</v>
      </c>
      <c r="AP41">
        <v>4052.3</v>
      </c>
      <c r="AQ41">
        <f t="shared" si="26"/>
        <v>0.92542210596451402</v>
      </c>
      <c r="AR41">
        <v>-0.32343011824092399</v>
      </c>
      <c r="AS41" t="s">
        <v>494</v>
      </c>
      <c r="AT41">
        <v>10309</v>
      </c>
      <c r="AU41">
        <v>704.49044000000004</v>
      </c>
      <c r="AV41">
        <v>1095.18</v>
      </c>
      <c r="AW41">
        <f t="shared" si="27"/>
        <v>0.35673547727314237</v>
      </c>
      <c r="AX41">
        <v>0.5</v>
      </c>
      <c r="AY41">
        <f t="shared" si="28"/>
        <v>1681.1886001975058</v>
      </c>
      <c r="AZ41">
        <f t="shared" si="29"/>
        <v>47.886384425007947</v>
      </c>
      <c r="BA41">
        <f t="shared" si="30"/>
        <v>299.86980883881171</v>
      </c>
      <c r="BB41">
        <f t="shared" si="31"/>
        <v>2.86760298859897E-2</v>
      </c>
      <c r="BC41">
        <f t="shared" si="32"/>
        <v>2.7001223543161852</v>
      </c>
      <c r="BD41">
        <f t="shared" si="33"/>
        <v>251.55625757891073</v>
      </c>
      <c r="BE41" t="s">
        <v>495</v>
      </c>
      <c r="BF41">
        <v>539.44000000000005</v>
      </c>
      <c r="BG41">
        <f t="shared" si="34"/>
        <v>539.44000000000005</v>
      </c>
      <c r="BH41">
        <f t="shared" si="35"/>
        <v>0.50744169908142944</v>
      </c>
      <c r="BI41">
        <f t="shared" si="36"/>
        <v>0.70300780940727681</v>
      </c>
      <c r="BJ41">
        <f t="shared" si="37"/>
        <v>0.84179842066008892</v>
      </c>
      <c r="BK41">
        <f t="shared" si="38"/>
        <v>0.4926927190000101</v>
      </c>
      <c r="BL41">
        <f t="shared" si="39"/>
        <v>0.78854682876775151</v>
      </c>
      <c r="BM41">
        <f t="shared" si="40"/>
        <v>0.53830472519493866</v>
      </c>
      <c r="BN41">
        <f t="shared" si="41"/>
        <v>0.46169527480506134</v>
      </c>
      <c r="BO41">
        <f t="shared" si="42"/>
        <v>1999.99</v>
      </c>
      <c r="BP41">
        <f t="shared" si="43"/>
        <v>1681.1886001975058</v>
      </c>
      <c r="BQ41">
        <f t="shared" si="44"/>
        <v>0.84059850309126838</v>
      </c>
      <c r="BR41">
        <f t="shared" si="45"/>
        <v>0.16075511096614811</v>
      </c>
      <c r="BS41">
        <v>6</v>
      </c>
      <c r="BT41">
        <v>0.5</v>
      </c>
      <c r="BU41" t="s">
        <v>368</v>
      </c>
      <c r="BV41">
        <v>2</v>
      </c>
      <c r="BW41">
        <v>1628179057.0999999</v>
      </c>
      <c r="BX41">
        <v>338.76400000000001</v>
      </c>
      <c r="BY41">
        <v>398.62927210031398</v>
      </c>
      <c r="BZ41">
        <v>30.342199331195499</v>
      </c>
      <c r="CA41">
        <v>23.438700000000001</v>
      </c>
      <c r="CB41">
        <v>339.31900000000002</v>
      </c>
      <c r="CC41">
        <v>29.937999999999999</v>
      </c>
      <c r="CD41">
        <v>500.089</v>
      </c>
      <c r="CE41">
        <v>99.732299999999995</v>
      </c>
      <c r="CF41">
        <v>9.9858299999999997E-2</v>
      </c>
      <c r="CG41">
        <v>30.317900000000002</v>
      </c>
      <c r="CH41">
        <v>30.2029</v>
      </c>
      <c r="CI41">
        <v>999.9</v>
      </c>
      <c r="CJ41">
        <v>0</v>
      </c>
      <c r="CK41">
        <v>0</v>
      </c>
      <c r="CL41">
        <v>10013.1</v>
      </c>
      <c r="CM41">
        <v>0</v>
      </c>
      <c r="CN41">
        <v>1434.76</v>
      </c>
      <c r="CO41">
        <v>-61.4514</v>
      </c>
      <c r="CP41">
        <v>349.33</v>
      </c>
      <c r="CQ41">
        <v>409.82100000000003</v>
      </c>
      <c r="CR41">
        <v>6.8078399999999997</v>
      </c>
      <c r="CS41">
        <v>400.21499999999997</v>
      </c>
      <c r="CT41">
        <v>23.438700000000001</v>
      </c>
      <c r="CU41">
        <v>3.0165600000000001</v>
      </c>
      <c r="CV41">
        <v>2.3376000000000001</v>
      </c>
      <c r="CW41">
        <v>24.119599999999998</v>
      </c>
      <c r="CX41">
        <v>19.937899999999999</v>
      </c>
      <c r="CY41">
        <v>1999.99</v>
      </c>
      <c r="CZ41">
        <v>0.98000200000000004</v>
      </c>
      <c r="DA41">
        <v>1.9997999999999998E-2</v>
      </c>
      <c r="DB41">
        <v>0</v>
      </c>
      <c r="DC41">
        <v>705.15499999999997</v>
      </c>
      <c r="DD41">
        <v>4.9996700000000001</v>
      </c>
      <c r="DE41">
        <v>14360.8</v>
      </c>
      <c r="DF41">
        <v>16734</v>
      </c>
      <c r="DG41">
        <v>49.25</v>
      </c>
      <c r="DH41">
        <v>50.25</v>
      </c>
      <c r="DI41">
        <v>49.811999999999998</v>
      </c>
      <c r="DJ41">
        <v>50.186999999999998</v>
      </c>
      <c r="DK41">
        <v>50.625</v>
      </c>
      <c r="DL41">
        <v>1955.09</v>
      </c>
      <c r="DM41">
        <v>39.9</v>
      </c>
      <c r="DN41">
        <v>0</v>
      </c>
      <c r="DO41">
        <v>179.90000009536701</v>
      </c>
      <c r="DP41">
        <v>0</v>
      </c>
      <c r="DQ41">
        <v>704.49044000000004</v>
      </c>
      <c r="DR41">
        <v>3.81900002290087</v>
      </c>
      <c r="DS41">
        <v>64.676923054896307</v>
      </c>
      <c r="DT41">
        <v>14355.32</v>
      </c>
      <c r="DU41">
        <v>15</v>
      </c>
      <c r="DV41">
        <v>1628178962.5999999</v>
      </c>
      <c r="DW41" t="s">
        <v>496</v>
      </c>
      <c r="DX41">
        <v>1628178954.0999999</v>
      </c>
      <c r="DY41">
        <v>1628178962.5999999</v>
      </c>
      <c r="DZ41">
        <v>28</v>
      </c>
      <c r="EA41">
        <v>-0.18099999999999999</v>
      </c>
      <c r="EB41">
        <v>0</v>
      </c>
      <c r="EC41">
        <v>-0.505</v>
      </c>
      <c r="ED41">
        <v>0.30199999999999999</v>
      </c>
      <c r="EE41">
        <v>400</v>
      </c>
      <c r="EF41">
        <v>23</v>
      </c>
      <c r="EG41">
        <v>0.04</v>
      </c>
      <c r="EH41">
        <v>0.02</v>
      </c>
      <c r="EI41">
        <v>48.574830602667603</v>
      </c>
      <c r="EJ41">
        <v>2.2577840831098199</v>
      </c>
      <c r="EK41">
        <v>0.35623489552015802</v>
      </c>
      <c r="EL41">
        <v>0</v>
      </c>
      <c r="EM41">
        <v>0.47992622088728598</v>
      </c>
      <c r="EN41">
        <v>-1.42696293093088E-2</v>
      </c>
      <c r="EO41">
        <v>2.4122051973433701E-3</v>
      </c>
      <c r="EP41">
        <v>1</v>
      </c>
      <c r="EQ41">
        <v>1</v>
      </c>
      <c r="ER41">
        <v>2</v>
      </c>
      <c r="ES41" t="s">
        <v>379</v>
      </c>
      <c r="ET41">
        <v>2.9199199999999998</v>
      </c>
      <c r="EU41">
        <v>2.78647</v>
      </c>
      <c r="EV41">
        <v>7.8120899999999993E-2</v>
      </c>
      <c r="EW41">
        <v>8.9346599999999998E-2</v>
      </c>
      <c r="EX41">
        <v>0.135323</v>
      </c>
      <c r="EY41">
        <v>0.114414</v>
      </c>
      <c r="EZ41">
        <v>22332.400000000001</v>
      </c>
      <c r="FA41">
        <v>19131.2</v>
      </c>
      <c r="FB41">
        <v>23931.8</v>
      </c>
      <c r="FC41">
        <v>20618.8</v>
      </c>
      <c r="FD41">
        <v>30408.5</v>
      </c>
      <c r="FE41">
        <v>26147.200000000001</v>
      </c>
      <c r="FF41">
        <v>38978.400000000001</v>
      </c>
      <c r="FG41">
        <v>32820.699999999997</v>
      </c>
      <c r="FH41">
        <v>2.0121799999999999</v>
      </c>
      <c r="FI41">
        <v>1.8105500000000001</v>
      </c>
      <c r="FJ41">
        <v>4.5396400000000003E-2</v>
      </c>
      <c r="FK41">
        <v>0</v>
      </c>
      <c r="FL41">
        <v>29.463899999999999</v>
      </c>
      <c r="FM41">
        <v>999.9</v>
      </c>
      <c r="FN41">
        <v>34.488999999999997</v>
      </c>
      <c r="FO41">
        <v>43.738999999999997</v>
      </c>
      <c r="FP41">
        <v>31.225899999999999</v>
      </c>
      <c r="FQ41">
        <v>60.494700000000002</v>
      </c>
      <c r="FR41">
        <v>35.328499999999998</v>
      </c>
      <c r="FS41">
        <v>1</v>
      </c>
      <c r="FT41">
        <v>0.49137199999999998</v>
      </c>
      <c r="FU41">
        <v>2.4391799999999999</v>
      </c>
      <c r="FV41">
        <v>20.395</v>
      </c>
      <c r="FW41">
        <v>5.2464899999999997</v>
      </c>
      <c r="FX41">
        <v>11.997999999999999</v>
      </c>
      <c r="FY41">
        <v>4.9637500000000001</v>
      </c>
      <c r="FZ41">
        <v>3.3010000000000002</v>
      </c>
      <c r="GA41">
        <v>9999</v>
      </c>
      <c r="GB41">
        <v>9999</v>
      </c>
      <c r="GC41">
        <v>9999</v>
      </c>
      <c r="GD41">
        <v>999.9</v>
      </c>
      <c r="GE41">
        <v>1.87103</v>
      </c>
      <c r="GF41">
        <v>1.8762799999999999</v>
      </c>
      <c r="GG41">
        <v>1.8763700000000001</v>
      </c>
      <c r="GH41">
        <v>1.87514</v>
      </c>
      <c r="GI41">
        <v>1.8774200000000001</v>
      </c>
      <c r="GJ41">
        <v>1.8733200000000001</v>
      </c>
      <c r="GK41">
        <v>1.87103</v>
      </c>
      <c r="GL41">
        <v>1.87826</v>
      </c>
      <c r="GM41">
        <v>5</v>
      </c>
      <c r="GN41">
        <v>0</v>
      </c>
      <c r="GO41">
        <v>0</v>
      </c>
      <c r="GP41">
        <v>0</v>
      </c>
      <c r="GQ41" t="s">
        <v>371</v>
      </c>
      <c r="GR41" t="s">
        <v>372</v>
      </c>
      <c r="GS41" t="s">
        <v>373</v>
      </c>
      <c r="GT41" t="s">
        <v>373</v>
      </c>
      <c r="GU41" t="s">
        <v>373</v>
      </c>
      <c r="GV41" t="s">
        <v>373</v>
      </c>
      <c r="GW41">
        <v>0</v>
      </c>
      <c r="GX41">
        <v>100</v>
      </c>
      <c r="GY41">
        <v>100</v>
      </c>
      <c r="GZ41">
        <v>-0.55500000000000005</v>
      </c>
      <c r="HA41">
        <v>0.30859999999999999</v>
      </c>
      <c r="HB41">
        <v>-0.89163201304094397</v>
      </c>
      <c r="HC41">
        <v>1.17587188380478E-3</v>
      </c>
      <c r="HD41">
        <v>-6.2601144054332803E-7</v>
      </c>
      <c r="HE41">
        <v>2.41796582943236E-10</v>
      </c>
      <c r="HF41">
        <v>0.30854492515431697</v>
      </c>
      <c r="HG41">
        <v>0</v>
      </c>
      <c r="HH41">
        <v>0</v>
      </c>
      <c r="HI41">
        <v>0</v>
      </c>
      <c r="HJ41">
        <v>2</v>
      </c>
      <c r="HK41">
        <v>2154</v>
      </c>
      <c r="HL41">
        <v>1</v>
      </c>
      <c r="HM41">
        <v>23</v>
      </c>
      <c r="HN41">
        <v>1.7</v>
      </c>
      <c r="HO41">
        <v>1.6</v>
      </c>
      <c r="HP41">
        <v>18</v>
      </c>
      <c r="HQ41">
        <v>509.161</v>
      </c>
      <c r="HR41">
        <v>442.99599999999998</v>
      </c>
      <c r="HS41">
        <v>27.000699999999998</v>
      </c>
      <c r="HT41">
        <v>33.4251</v>
      </c>
      <c r="HU41">
        <v>30.000399999999999</v>
      </c>
      <c r="HV41">
        <v>33.308300000000003</v>
      </c>
      <c r="HW41">
        <v>33.279699999999998</v>
      </c>
      <c r="HX41">
        <v>20.0075</v>
      </c>
      <c r="HY41">
        <v>20.603999999999999</v>
      </c>
      <c r="HZ41">
        <v>13.3584</v>
      </c>
      <c r="IA41">
        <v>27</v>
      </c>
      <c r="IB41">
        <v>400</v>
      </c>
      <c r="IC41">
        <v>23.555599999999998</v>
      </c>
      <c r="ID41">
        <v>98.403000000000006</v>
      </c>
      <c r="IE41">
        <v>93.902100000000004</v>
      </c>
    </row>
    <row r="42" spans="1:239" x14ac:dyDescent="0.3">
      <c r="A42">
        <v>26</v>
      </c>
      <c r="B42">
        <v>1628179169.5999999</v>
      </c>
      <c r="C42">
        <v>4412</v>
      </c>
      <c r="D42" t="s">
        <v>497</v>
      </c>
      <c r="E42" t="s">
        <v>498</v>
      </c>
      <c r="F42">
        <v>0</v>
      </c>
      <c r="G42" t="s">
        <v>452</v>
      </c>
      <c r="H42" t="s">
        <v>453</v>
      </c>
      <c r="I42" t="s">
        <v>364</v>
      </c>
      <c r="J42">
        <v>1628179169.5999999</v>
      </c>
      <c r="K42">
        <f t="shared" si="0"/>
        <v>5.6310700379462522E-3</v>
      </c>
      <c r="L42">
        <f t="shared" si="1"/>
        <v>5.6310700379462526</v>
      </c>
      <c r="M42">
        <f t="shared" si="2"/>
        <v>49.287278525190679</v>
      </c>
      <c r="N42">
        <f t="shared" si="3"/>
        <v>335.72500000000002</v>
      </c>
      <c r="O42">
        <f t="shared" si="4"/>
        <v>147.16836323133273</v>
      </c>
      <c r="P42">
        <f t="shared" si="5"/>
        <v>14.691939762824411</v>
      </c>
      <c r="Q42">
        <f t="shared" si="6"/>
        <v>33.515705200315004</v>
      </c>
      <c r="R42">
        <f t="shared" si="7"/>
        <v>0.4618391510704119</v>
      </c>
      <c r="S42">
        <f t="shared" si="8"/>
        <v>2.9270164802053835</v>
      </c>
      <c r="T42">
        <f t="shared" si="9"/>
        <v>0.42484224395771253</v>
      </c>
      <c r="U42">
        <f t="shared" si="10"/>
        <v>0.26860301799896269</v>
      </c>
      <c r="V42">
        <f t="shared" si="11"/>
        <v>321.54155138105108</v>
      </c>
      <c r="W42">
        <f t="shared" si="12"/>
        <v>30.73319989155117</v>
      </c>
      <c r="X42">
        <f t="shared" si="13"/>
        <v>30.218499999999999</v>
      </c>
      <c r="Y42">
        <f t="shared" si="14"/>
        <v>4.3142137035070744</v>
      </c>
      <c r="Z42">
        <f t="shared" si="15"/>
        <v>70.121910922151258</v>
      </c>
      <c r="AA42">
        <f t="shared" si="16"/>
        <v>3.0397428195976328</v>
      </c>
      <c r="AB42">
        <f t="shared" si="17"/>
        <v>4.3349400773922566</v>
      </c>
      <c r="AC42">
        <f t="shared" si="18"/>
        <v>1.2744708839094416</v>
      </c>
      <c r="AD42">
        <f t="shared" si="19"/>
        <v>-248.33018867342972</v>
      </c>
      <c r="AE42">
        <f t="shared" si="20"/>
        <v>13.192189723397698</v>
      </c>
      <c r="AF42">
        <f t="shared" si="21"/>
        <v>1.0047305730519642</v>
      </c>
      <c r="AG42">
        <f t="shared" si="22"/>
        <v>87.408283004071038</v>
      </c>
      <c r="AH42">
        <v>0</v>
      </c>
      <c r="AI42">
        <v>0</v>
      </c>
      <c r="AJ42">
        <f t="shared" si="23"/>
        <v>1</v>
      </c>
      <c r="AK42">
        <f t="shared" si="24"/>
        <v>0</v>
      </c>
      <c r="AL42">
        <f t="shared" si="25"/>
        <v>52223.322560955501</v>
      </c>
      <c r="AM42" t="s">
        <v>365</v>
      </c>
      <c r="AN42">
        <v>10238.9</v>
      </c>
      <c r="AO42">
        <v>302.21199999999999</v>
      </c>
      <c r="AP42">
        <v>4052.3</v>
      </c>
      <c r="AQ42">
        <f t="shared" si="26"/>
        <v>0.92542210596451402</v>
      </c>
      <c r="AR42">
        <v>-0.32343011824092399</v>
      </c>
      <c r="AS42" t="s">
        <v>499</v>
      </c>
      <c r="AT42">
        <v>10308.6</v>
      </c>
      <c r="AU42">
        <v>718.03330769230797</v>
      </c>
      <c r="AV42">
        <v>1143.71</v>
      </c>
      <c r="AW42">
        <f t="shared" si="27"/>
        <v>0.37218935945973375</v>
      </c>
      <c r="AX42">
        <v>0.5</v>
      </c>
      <c r="AY42">
        <f t="shared" si="28"/>
        <v>1681.3647001974357</v>
      </c>
      <c r="AZ42">
        <f t="shared" si="29"/>
        <v>49.287278525190679</v>
      </c>
      <c r="BA42">
        <f t="shared" si="30"/>
        <v>312.89302539234541</v>
      </c>
      <c r="BB42">
        <f t="shared" si="31"/>
        <v>2.9506215181992354E-2</v>
      </c>
      <c r="BC42">
        <f t="shared" si="32"/>
        <v>2.5431184478582858</v>
      </c>
      <c r="BD42">
        <f t="shared" si="33"/>
        <v>254.03215522337698</v>
      </c>
      <c r="BE42" t="s">
        <v>500</v>
      </c>
      <c r="BF42">
        <v>539.84</v>
      </c>
      <c r="BG42">
        <f t="shared" si="34"/>
        <v>539.84</v>
      </c>
      <c r="BH42">
        <f t="shared" si="35"/>
        <v>0.52799223579403876</v>
      </c>
      <c r="BI42">
        <f t="shared" si="36"/>
        <v>0.70491445560748511</v>
      </c>
      <c r="BJ42">
        <f t="shared" si="37"/>
        <v>0.82807775746912426</v>
      </c>
      <c r="BK42">
        <f t="shared" si="38"/>
        <v>0.50585585742056671</v>
      </c>
      <c r="BL42">
        <f t="shared" si="39"/>
        <v>0.77560579911724736</v>
      </c>
      <c r="BM42">
        <f t="shared" si="40"/>
        <v>0.52997683483259028</v>
      </c>
      <c r="BN42">
        <f t="shared" si="41"/>
        <v>0.47002316516740972</v>
      </c>
      <c r="BO42">
        <f t="shared" si="42"/>
        <v>2000.2</v>
      </c>
      <c r="BP42">
        <f t="shared" si="43"/>
        <v>1681.3647001974357</v>
      </c>
      <c r="BQ42">
        <f t="shared" si="44"/>
        <v>0.84059829026969091</v>
      </c>
      <c r="BR42">
        <f t="shared" si="45"/>
        <v>0.16075470022050348</v>
      </c>
      <c r="BS42">
        <v>6</v>
      </c>
      <c r="BT42">
        <v>0.5</v>
      </c>
      <c r="BU42" t="s">
        <v>368</v>
      </c>
      <c r="BV42">
        <v>2</v>
      </c>
      <c r="BW42">
        <v>1628179169.5999999</v>
      </c>
      <c r="BX42">
        <v>335.72500000000002</v>
      </c>
      <c r="BY42">
        <v>397.134638838086</v>
      </c>
      <c r="BZ42">
        <v>30.448938848520001</v>
      </c>
      <c r="CA42">
        <v>23.8978</v>
      </c>
      <c r="CB42">
        <v>336.34500000000003</v>
      </c>
      <c r="CC42">
        <v>30.1616</v>
      </c>
      <c r="CD42">
        <v>500.03</v>
      </c>
      <c r="CE42">
        <v>99.730999999999995</v>
      </c>
      <c r="CF42">
        <v>9.9829399999999999E-2</v>
      </c>
      <c r="CG42">
        <v>30.302099999999999</v>
      </c>
      <c r="CH42">
        <v>30.218499999999999</v>
      </c>
      <c r="CI42">
        <v>999.9</v>
      </c>
      <c r="CJ42">
        <v>0</v>
      </c>
      <c r="CK42">
        <v>0</v>
      </c>
      <c r="CL42">
        <v>10012.5</v>
      </c>
      <c r="CM42">
        <v>0</v>
      </c>
      <c r="CN42">
        <v>1311.22</v>
      </c>
      <c r="CO42">
        <v>-64.218299999999999</v>
      </c>
      <c r="CP42">
        <v>346.28100000000001</v>
      </c>
      <c r="CQ42">
        <v>409.73500000000001</v>
      </c>
      <c r="CR42">
        <v>6.5862600000000002</v>
      </c>
      <c r="CS42">
        <v>399.94299999999998</v>
      </c>
      <c r="CT42">
        <v>23.8978</v>
      </c>
      <c r="CU42">
        <v>3.0402100000000001</v>
      </c>
      <c r="CV42">
        <v>2.3833500000000001</v>
      </c>
      <c r="CW42">
        <v>24.2498</v>
      </c>
      <c r="CX42">
        <v>20.251100000000001</v>
      </c>
      <c r="CY42">
        <v>2000.2</v>
      </c>
      <c r="CZ42">
        <v>0.98000500000000001</v>
      </c>
      <c r="DA42">
        <v>1.9994999999999999E-2</v>
      </c>
      <c r="DB42">
        <v>0</v>
      </c>
      <c r="DC42">
        <v>719.20699999999999</v>
      </c>
      <c r="DD42">
        <v>4.9996700000000001</v>
      </c>
      <c r="DE42">
        <v>14658.7</v>
      </c>
      <c r="DF42">
        <v>16735.8</v>
      </c>
      <c r="DG42">
        <v>49.375</v>
      </c>
      <c r="DH42">
        <v>50.311999999999998</v>
      </c>
      <c r="DI42">
        <v>49.936999999999998</v>
      </c>
      <c r="DJ42">
        <v>50.25</v>
      </c>
      <c r="DK42">
        <v>50.75</v>
      </c>
      <c r="DL42">
        <v>1955.31</v>
      </c>
      <c r="DM42">
        <v>39.89</v>
      </c>
      <c r="DN42">
        <v>0</v>
      </c>
      <c r="DO42">
        <v>112.200000047684</v>
      </c>
      <c r="DP42">
        <v>0</v>
      </c>
      <c r="DQ42">
        <v>718.03330769230797</v>
      </c>
      <c r="DR42">
        <v>10.3207521294327</v>
      </c>
      <c r="DS42">
        <v>174.297435664593</v>
      </c>
      <c r="DT42">
        <v>14633.376923076899</v>
      </c>
      <c r="DU42">
        <v>15</v>
      </c>
      <c r="DV42">
        <v>1628179129.5999999</v>
      </c>
      <c r="DW42" t="s">
        <v>501</v>
      </c>
      <c r="DX42">
        <v>1628179129.5999999</v>
      </c>
      <c r="DY42">
        <v>1628179127.0999999</v>
      </c>
      <c r="DZ42">
        <v>29</v>
      </c>
      <c r="EA42">
        <v>-6.3E-2</v>
      </c>
      <c r="EB42">
        <v>1.4E-2</v>
      </c>
      <c r="EC42">
        <v>-0.56799999999999995</v>
      </c>
      <c r="ED42">
        <v>0.32200000000000001</v>
      </c>
      <c r="EE42">
        <v>400</v>
      </c>
      <c r="EF42">
        <v>24</v>
      </c>
      <c r="EG42">
        <v>0.06</v>
      </c>
      <c r="EH42">
        <v>7.0000000000000007E-2</v>
      </c>
      <c r="EI42">
        <v>51.490860199190898</v>
      </c>
      <c r="EJ42">
        <v>0.45097407711732401</v>
      </c>
      <c r="EK42">
        <v>0.11745031888093301</v>
      </c>
      <c r="EL42">
        <v>1</v>
      </c>
      <c r="EM42">
        <v>0.45956888776451099</v>
      </c>
      <c r="EN42">
        <v>9.7693508913721902E-2</v>
      </c>
      <c r="EO42">
        <v>1.8224541731231999E-2</v>
      </c>
      <c r="EP42">
        <v>1</v>
      </c>
      <c r="EQ42">
        <v>2</v>
      </c>
      <c r="ER42">
        <v>2</v>
      </c>
      <c r="ES42" t="s">
        <v>370</v>
      </c>
      <c r="ET42">
        <v>2.9196800000000001</v>
      </c>
      <c r="EU42">
        <v>2.7864300000000002</v>
      </c>
      <c r="EV42">
        <v>7.7559699999999995E-2</v>
      </c>
      <c r="EW42">
        <v>8.9286500000000005E-2</v>
      </c>
      <c r="EX42">
        <v>0.13599</v>
      </c>
      <c r="EY42">
        <v>0.115934</v>
      </c>
      <c r="EZ42">
        <v>22342.799999999999</v>
      </c>
      <c r="FA42">
        <v>19129.5</v>
      </c>
      <c r="FB42">
        <v>23928.6</v>
      </c>
      <c r="FC42">
        <v>20615.900000000001</v>
      </c>
      <c r="FD42">
        <v>30381.9</v>
      </c>
      <c r="FE42">
        <v>26098.7</v>
      </c>
      <c r="FF42">
        <v>38974</v>
      </c>
      <c r="FG42">
        <v>32816.1</v>
      </c>
      <c r="FH42">
        <v>2.0106000000000002</v>
      </c>
      <c r="FI42">
        <v>1.8084499999999999</v>
      </c>
      <c r="FJ42">
        <v>4.8652300000000002E-2</v>
      </c>
      <c r="FK42">
        <v>0</v>
      </c>
      <c r="FL42">
        <v>29.426500000000001</v>
      </c>
      <c r="FM42">
        <v>999.9</v>
      </c>
      <c r="FN42">
        <v>33.981999999999999</v>
      </c>
      <c r="FO42">
        <v>44.011000000000003</v>
      </c>
      <c r="FP42">
        <v>31.203199999999999</v>
      </c>
      <c r="FQ42">
        <v>60.214700000000001</v>
      </c>
      <c r="FR42">
        <v>35.084099999999999</v>
      </c>
      <c r="FS42">
        <v>1</v>
      </c>
      <c r="FT42">
        <v>0.49773899999999999</v>
      </c>
      <c r="FU42">
        <v>2.42632</v>
      </c>
      <c r="FV42">
        <v>20.395299999999999</v>
      </c>
      <c r="FW42">
        <v>5.2464899999999997</v>
      </c>
      <c r="FX42">
        <v>11.997999999999999</v>
      </c>
      <c r="FY42">
        <v>4.9636500000000003</v>
      </c>
      <c r="FZ42">
        <v>3.3010000000000002</v>
      </c>
      <c r="GA42">
        <v>9999</v>
      </c>
      <c r="GB42">
        <v>9999</v>
      </c>
      <c r="GC42">
        <v>9999</v>
      </c>
      <c r="GD42">
        <v>999.9</v>
      </c>
      <c r="GE42">
        <v>1.8710100000000001</v>
      </c>
      <c r="GF42">
        <v>1.8762799999999999</v>
      </c>
      <c r="GG42">
        <v>1.8763700000000001</v>
      </c>
      <c r="GH42">
        <v>1.87507</v>
      </c>
      <c r="GI42">
        <v>1.87741</v>
      </c>
      <c r="GJ42">
        <v>1.8733200000000001</v>
      </c>
      <c r="GK42">
        <v>1.87103</v>
      </c>
      <c r="GL42">
        <v>1.8782399999999999</v>
      </c>
      <c r="GM42">
        <v>5</v>
      </c>
      <c r="GN42">
        <v>0</v>
      </c>
      <c r="GO42">
        <v>0</v>
      </c>
      <c r="GP42">
        <v>0</v>
      </c>
      <c r="GQ42" t="s">
        <v>371</v>
      </c>
      <c r="GR42" t="s">
        <v>372</v>
      </c>
      <c r="GS42" t="s">
        <v>373</v>
      </c>
      <c r="GT42" t="s">
        <v>373</v>
      </c>
      <c r="GU42" t="s">
        <v>373</v>
      </c>
      <c r="GV42" t="s">
        <v>373</v>
      </c>
      <c r="GW42">
        <v>0</v>
      </c>
      <c r="GX42">
        <v>100</v>
      </c>
      <c r="GY42">
        <v>100</v>
      </c>
      <c r="GZ42">
        <v>-0.62</v>
      </c>
      <c r="HA42">
        <v>0.32250000000000001</v>
      </c>
      <c r="HB42">
        <v>-0.95414065760910305</v>
      </c>
      <c r="HC42">
        <v>1.17587188380478E-3</v>
      </c>
      <c r="HD42">
        <v>-6.2601144054332803E-7</v>
      </c>
      <c r="HE42">
        <v>2.41796582943236E-10</v>
      </c>
      <c r="HF42">
        <v>0.32247142857142902</v>
      </c>
      <c r="HG42">
        <v>0</v>
      </c>
      <c r="HH42">
        <v>0</v>
      </c>
      <c r="HI42">
        <v>0</v>
      </c>
      <c r="HJ42">
        <v>2</v>
      </c>
      <c r="HK42">
        <v>2154</v>
      </c>
      <c r="HL42">
        <v>1</v>
      </c>
      <c r="HM42">
        <v>23</v>
      </c>
      <c r="HN42">
        <v>0.7</v>
      </c>
      <c r="HO42">
        <v>0.7</v>
      </c>
      <c r="HP42">
        <v>18</v>
      </c>
      <c r="HQ42">
        <v>508.76</v>
      </c>
      <c r="HR42">
        <v>442.17700000000002</v>
      </c>
      <c r="HS42">
        <v>27.0002</v>
      </c>
      <c r="HT42">
        <v>33.499899999999997</v>
      </c>
      <c r="HU42">
        <v>30.0001</v>
      </c>
      <c r="HV42">
        <v>33.385599999999997</v>
      </c>
      <c r="HW42">
        <v>33.351900000000001</v>
      </c>
      <c r="HX42">
        <v>20.013200000000001</v>
      </c>
      <c r="HY42">
        <v>18.822199999999999</v>
      </c>
      <c r="HZ42">
        <v>11.9655</v>
      </c>
      <c r="IA42">
        <v>27</v>
      </c>
      <c r="IB42">
        <v>400</v>
      </c>
      <c r="IC42">
        <v>23.880800000000001</v>
      </c>
      <c r="ID42">
        <v>98.391199999999998</v>
      </c>
      <c r="IE42">
        <v>93.888999999999996</v>
      </c>
    </row>
    <row r="43" spans="1:239" x14ac:dyDescent="0.3">
      <c r="A43">
        <v>27</v>
      </c>
      <c r="B43">
        <v>1628179276.0999999</v>
      </c>
      <c r="C43">
        <v>4518.5</v>
      </c>
      <c r="D43" t="s">
        <v>502</v>
      </c>
      <c r="E43" t="s">
        <v>503</v>
      </c>
      <c r="F43">
        <v>0</v>
      </c>
      <c r="G43" t="s">
        <v>452</v>
      </c>
      <c r="H43" t="s">
        <v>453</v>
      </c>
      <c r="I43" t="s">
        <v>364</v>
      </c>
      <c r="J43">
        <v>1628179276.0999999</v>
      </c>
      <c r="K43">
        <f t="shared" si="0"/>
        <v>5.4966923823132584E-3</v>
      </c>
      <c r="L43">
        <f t="shared" si="1"/>
        <v>5.4966923823132587</v>
      </c>
      <c r="M43">
        <f t="shared" si="2"/>
        <v>57.732345215416302</v>
      </c>
      <c r="N43">
        <f t="shared" si="3"/>
        <v>530.16</v>
      </c>
      <c r="O43">
        <f t="shared" si="4"/>
        <v>301.61057180346052</v>
      </c>
      <c r="P43">
        <f t="shared" si="5"/>
        <v>30.110070516403823</v>
      </c>
      <c r="Q43">
        <f t="shared" si="6"/>
        <v>52.926377512320002</v>
      </c>
      <c r="R43">
        <f t="shared" si="7"/>
        <v>0.45082899308582036</v>
      </c>
      <c r="S43">
        <f t="shared" si="8"/>
        <v>2.9226329298455003</v>
      </c>
      <c r="T43">
        <f t="shared" si="9"/>
        <v>0.41545427948748948</v>
      </c>
      <c r="U43">
        <f t="shared" si="10"/>
        <v>0.26260550801613103</v>
      </c>
      <c r="V43">
        <f t="shared" si="11"/>
        <v>321.49047938111204</v>
      </c>
      <c r="W43">
        <f t="shared" si="12"/>
        <v>30.778939832103426</v>
      </c>
      <c r="X43">
        <f t="shared" si="13"/>
        <v>30.247800000000002</v>
      </c>
      <c r="Y43">
        <f t="shared" si="14"/>
        <v>4.3214680007811399</v>
      </c>
      <c r="Z43">
        <f t="shared" si="15"/>
        <v>70.302579408148517</v>
      </c>
      <c r="AA43">
        <f t="shared" si="16"/>
        <v>3.0494091065848616</v>
      </c>
      <c r="AB43">
        <f t="shared" si="17"/>
        <v>4.3375493932892821</v>
      </c>
      <c r="AC43">
        <f t="shared" si="18"/>
        <v>1.2720588941962783</v>
      </c>
      <c r="AD43">
        <f t="shared" si="19"/>
        <v>-242.40413406001468</v>
      </c>
      <c r="AE43">
        <f t="shared" si="20"/>
        <v>10.21021112609594</v>
      </c>
      <c r="AF43">
        <f t="shared" si="21"/>
        <v>0.77893969369170268</v>
      </c>
      <c r="AG43">
        <f t="shared" si="22"/>
        <v>90.075496140885008</v>
      </c>
      <c r="AH43">
        <v>0</v>
      </c>
      <c r="AI43">
        <v>0</v>
      </c>
      <c r="AJ43">
        <f t="shared" si="23"/>
        <v>1</v>
      </c>
      <c r="AK43">
        <f t="shared" si="24"/>
        <v>0</v>
      </c>
      <c r="AL43">
        <f t="shared" si="25"/>
        <v>52096.3946848298</v>
      </c>
      <c r="AM43" t="s">
        <v>365</v>
      </c>
      <c r="AN43">
        <v>10238.9</v>
      </c>
      <c r="AO43">
        <v>302.21199999999999</v>
      </c>
      <c r="AP43">
        <v>4052.3</v>
      </c>
      <c r="AQ43">
        <f t="shared" si="26"/>
        <v>0.92542210596451402</v>
      </c>
      <c r="AR43">
        <v>-0.32343011824092399</v>
      </c>
      <c r="AS43" t="s">
        <v>504</v>
      </c>
      <c r="AT43">
        <v>10308.6</v>
      </c>
      <c r="AU43">
        <v>737.97280000000001</v>
      </c>
      <c r="AV43">
        <v>1198.42</v>
      </c>
      <c r="AW43">
        <f t="shared" si="27"/>
        <v>0.38421187897398246</v>
      </c>
      <c r="AX43">
        <v>0.5</v>
      </c>
      <c r="AY43">
        <f t="shared" si="28"/>
        <v>1681.0959001974672</v>
      </c>
      <c r="AZ43">
        <f t="shared" si="29"/>
        <v>57.732345215416302</v>
      </c>
      <c r="BA43">
        <f t="shared" si="30"/>
        <v>322.94850727516371</v>
      </c>
      <c r="BB43">
        <f t="shared" si="31"/>
        <v>3.4534481540784076E-2</v>
      </c>
      <c r="BC43">
        <f t="shared" si="32"/>
        <v>2.3813688022563042</v>
      </c>
      <c r="BD43">
        <f t="shared" si="33"/>
        <v>256.63438284237452</v>
      </c>
      <c r="BE43" t="s">
        <v>505</v>
      </c>
      <c r="BF43">
        <v>550.57000000000005</v>
      </c>
      <c r="BG43">
        <f t="shared" si="34"/>
        <v>550.57000000000005</v>
      </c>
      <c r="BH43">
        <f t="shared" si="35"/>
        <v>0.5405867725839022</v>
      </c>
      <c r="BI43">
        <f t="shared" si="36"/>
        <v>0.71073118777494804</v>
      </c>
      <c r="BJ43">
        <f t="shared" si="37"/>
        <v>0.81499144708472671</v>
      </c>
      <c r="BK43">
        <f t="shared" si="38"/>
        <v>0.51377269562423011</v>
      </c>
      <c r="BL43">
        <f t="shared" si="39"/>
        <v>0.76101680813890238</v>
      </c>
      <c r="BM43">
        <f t="shared" si="40"/>
        <v>0.53024619613792423</v>
      </c>
      <c r="BN43">
        <f t="shared" si="41"/>
        <v>0.46975380386207577</v>
      </c>
      <c r="BO43">
        <f t="shared" si="42"/>
        <v>1999.88</v>
      </c>
      <c r="BP43">
        <f t="shared" si="43"/>
        <v>1681.0959001974672</v>
      </c>
      <c r="BQ43">
        <f t="shared" si="44"/>
        <v>0.84059838600189374</v>
      </c>
      <c r="BR43">
        <f t="shared" si="45"/>
        <v>0.16075488498365503</v>
      </c>
      <c r="BS43">
        <v>6</v>
      </c>
      <c r="BT43">
        <v>0.5</v>
      </c>
      <c r="BU43" t="s">
        <v>368</v>
      </c>
      <c r="BV43">
        <v>2</v>
      </c>
      <c r="BW43">
        <v>1628179276.0999999</v>
      </c>
      <c r="BX43">
        <v>530.16</v>
      </c>
      <c r="BY43">
        <v>602.91161244325701</v>
      </c>
      <c r="BZ43">
        <v>30.5457280081318</v>
      </c>
      <c r="CA43">
        <v>24.153300000000002</v>
      </c>
      <c r="CB43">
        <v>530.57799999999997</v>
      </c>
      <c r="CC43">
        <v>30.147300000000001</v>
      </c>
      <c r="CD43">
        <v>500.166</v>
      </c>
      <c r="CE43">
        <v>99.730900000000005</v>
      </c>
      <c r="CF43">
        <v>0.100052</v>
      </c>
      <c r="CG43">
        <v>30.3126</v>
      </c>
      <c r="CH43">
        <v>30.247800000000002</v>
      </c>
      <c r="CI43">
        <v>999.9</v>
      </c>
      <c r="CJ43">
        <v>0</v>
      </c>
      <c r="CK43">
        <v>0</v>
      </c>
      <c r="CL43">
        <v>9987.5</v>
      </c>
      <c r="CM43">
        <v>0</v>
      </c>
      <c r="CN43">
        <v>1442.07</v>
      </c>
      <c r="CO43">
        <v>-69.909899999999993</v>
      </c>
      <c r="CP43">
        <v>546.81799999999998</v>
      </c>
      <c r="CQ43">
        <v>614.92200000000003</v>
      </c>
      <c r="CR43">
        <v>6.3110999999999997</v>
      </c>
      <c r="CS43">
        <v>600.07000000000005</v>
      </c>
      <c r="CT43">
        <v>24.153300000000002</v>
      </c>
      <c r="CU43">
        <v>3.0382500000000001</v>
      </c>
      <c r="CV43">
        <v>2.40883</v>
      </c>
      <c r="CW43">
        <v>24.239000000000001</v>
      </c>
      <c r="CX43">
        <v>20.423300000000001</v>
      </c>
      <c r="CY43">
        <v>1999.88</v>
      </c>
      <c r="CZ43">
        <v>0.98000200000000004</v>
      </c>
      <c r="DA43">
        <v>1.9997999999999998E-2</v>
      </c>
      <c r="DB43">
        <v>0</v>
      </c>
      <c r="DC43">
        <v>737.81700000000001</v>
      </c>
      <c r="DD43">
        <v>4.9996700000000001</v>
      </c>
      <c r="DE43">
        <v>15038.4</v>
      </c>
      <c r="DF43">
        <v>16733</v>
      </c>
      <c r="DG43">
        <v>49.436999999999998</v>
      </c>
      <c r="DH43">
        <v>50.311999999999998</v>
      </c>
      <c r="DI43">
        <v>50</v>
      </c>
      <c r="DJ43">
        <v>50.311999999999998</v>
      </c>
      <c r="DK43">
        <v>50.811999999999998</v>
      </c>
      <c r="DL43">
        <v>1954.99</v>
      </c>
      <c r="DM43">
        <v>39.89</v>
      </c>
      <c r="DN43">
        <v>0</v>
      </c>
      <c r="DO43">
        <v>106</v>
      </c>
      <c r="DP43">
        <v>0</v>
      </c>
      <c r="DQ43">
        <v>737.97280000000001</v>
      </c>
      <c r="DR43">
        <v>-1.1709999924463801</v>
      </c>
      <c r="DS43">
        <v>10.938461495499</v>
      </c>
      <c r="DT43">
        <v>15040.031999999999</v>
      </c>
      <c r="DU43">
        <v>15</v>
      </c>
      <c r="DV43">
        <v>1628179237.0999999</v>
      </c>
      <c r="DW43" t="s">
        <v>506</v>
      </c>
      <c r="DX43">
        <v>1628179237.0999999</v>
      </c>
      <c r="DY43">
        <v>1628179228.5999999</v>
      </c>
      <c r="DZ43">
        <v>30</v>
      </c>
      <c r="EA43">
        <v>5.1999999999999998E-2</v>
      </c>
      <c r="EB43">
        <v>-5.0000000000000001E-3</v>
      </c>
      <c r="EC43">
        <v>-0.37</v>
      </c>
      <c r="ED43">
        <v>0.317</v>
      </c>
      <c r="EE43">
        <v>600</v>
      </c>
      <c r="EF43">
        <v>24</v>
      </c>
      <c r="EG43">
        <v>0.03</v>
      </c>
      <c r="EH43">
        <v>0.02</v>
      </c>
      <c r="EI43">
        <v>55.453619479365599</v>
      </c>
      <c r="EJ43">
        <v>-0.61073879719599</v>
      </c>
      <c r="EK43">
        <v>0.15491849767495899</v>
      </c>
      <c r="EL43">
        <v>1</v>
      </c>
      <c r="EM43">
        <v>0.43182803845510498</v>
      </c>
      <c r="EN43">
        <v>0.10458446344062</v>
      </c>
      <c r="EO43">
        <v>1.98298502162692E-2</v>
      </c>
      <c r="EP43">
        <v>1</v>
      </c>
      <c r="EQ43">
        <v>2</v>
      </c>
      <c r="ER43">
        <v>2</v>
      </c>
      <c r="ES43" t="s">
        <v>370</v>
      </c>
      <c r="ET43">
        <v>2.9199899999999999</v>
      </c>
      <c r="EU43">
        <v>2.7864300000000002</v>
      </c>
      <c r="EV43">
        <v>0.10959199999999999</v>
      </c>
      <c r="EW43">
        <v>0.120254</v>
      </c>
      <c r="EX43">
        <v>0.135932</v>
      </c>
      <c r="EY43">
        <v>0.116775</v>
      </c>
      <c r="EZ43">
        <v>21565.7</v>
      </c>
      <c r="FA43">
        <v>18477.3</v>
      </c>
      <c r="FB43">
        <v>23927.3</v>
      </c>
      <c r="FC43">
        <v>20614.099999999999</v>
      </c>
      <c r="FD43">
        <v>30382.6</v>
      </c>
      <c r="FE43">
        <v>26071.9</v>
      </c>
      <c r="FF43">
        <v>38971.800000000003</v>
      </c>
      <c r="FG43">
        <v>32813.4</v>
      </c>
      <c r="FH43">
        <v>2.0099300000000002</v>
      </c>
      <c r="FI43">
        <v>1.80698</v>
      </c>
      <c r="FJ43">
        <v>5.1855999999999999E-2</v>
      </c>
      <c r="FK43">
        <v>0</v>
      </c>
      <c r="FL43">
        <v>29.403700000000001</v>
      </c>
      <c r="FM43">
        <v>999.9</v>
      </c>
      <c r="FN43">
        <v>33.433</v>
      </c>
      <c r="FO43">
        <v>44.241999999999997</v>
      </c>
      <c r="FP43">
        <v>31.068999999999999</v>
      </c>
      <c r="FQ43">
        <v>60.8247</v>
      </c>
      <c r="FR43">
        <v>34.639400000000002</v>
      </c>
      <c r="FS43">
        <v>1</v>
      </c>
      <c r="FT43">
        <v>0.500915</v>
      </c>
      <c r="FU43">
        <v>2.4552</v>
      </c>
      <c r="FV43">
        <v>20.3949</v>
      </c>
      <c r="FW43">
        <v>5.2472399999999997</v>
      </c>
      <c r="FX43">
        <v>11.997999999999999</v>
      </c>
      <c r="FY43">
        <v>4.9637500000000001</v>
      </c>
      <c r="FZ43">
        <v>3.3010000000000002</v>
      </c>
      <c r="GA43">
        <v>9999</v>
      </c>
      <c r="GB43">
        <v>9999</v>
      </c>
      <c r="GC43">
        <v>9999</v>
      </c>
      <c r="GD43">
        <v>999.9</v>
      </c>
      <c r="GE43">
        <v>1.87103</v>
      </c>
      <c r="GF43">
        <v>1.8763000000000001</v>
      </c>
      <c r="GG43">
        <v>1.8763700000000001</v>
      </c>
      <c r="GH43">
        <v>1.8751</v>
      </c>
      <c r="GI43">
        <v>1.8774200000000001</v>
      </c>
      <c r="GJ43">
        <v>1.8733200000000001</v>
      </c>
      <c r="GK43">
        <v>1.87103</v>
      </c>
      <c r="GL43">
        <v>1.87822</v>
      </c>
      <c r="GM43">
        <v>5</v>
      </c>
      <c r="GN43">
        <v>0</v>
      </c>
      <c r="GO43">
        <v>0</v>
      </c>
      <c r="GP43">
        <v>0</v>
      </c>
      <c r="GQ43" t="s">
        <v>371</v>
      </c>
      <c r="GR43" t="s">
        <v>372</v>
      </c>
      <c r="GS43" t="s">
        <v>373</v>
      </c>
      <c r="GT43" t="s">
        <v>373</v>
      </c>
      <c r="GU43" t="s">
        <v>373</v>
      </c>
      <c r="GV43" t="s">
        <v>373</v>
      </c>
      <c r="GW43">
        <v>0</v>
      </c>
      <c r="GX43">
        <v>100</v>
      </c>
      <c r="GY43">
        <v>100</v>
      </c>
      <c r="GZ43">
        <v>-0.41799999999999998</v>
      </c>
      <c r="HA43">
        <v>0.31709999999999999</v>
      </c>
      <c r="HB43">
        <v>-0.90256667063032103</v>
      </c>
      <c r="HC43">
        <v>1.17587188380478E-3</v>
      </c>
      <c r="HD43">
        <v>-6.2601144054332803E-7</v>
      </c>
      <c r="HE43">
        <v>2.41796582943236E-10</v>
      </c>
      <c r="HF43">
        <v>0.31709047619047598</v>
      </c>
      <c r="HG43">
        <v>0</v>
      </c>
      <c r="HH43">
        <v>0</v>
      </c>
      <c r="HI43">
        <v>0</v>
      </c>
      <c r="HJ43">
        <v>2</v>
      </c>
      <c r="HK43">
        <v>2154</v>
      </c>
      <c r="HL43">
        <v>1</v>
      </c>
      <c r="HM43">
        <v>23</v>
      </c>
      <c r="HN43">
        <v>0.7</v>
      </c>
      <c r="HO43">
        <v>0.8</v>
      </c>
      <c r="HP43">
        <v>18</v>
      </c>
      <c r="HQ43">
        <v>508.67500000000001</v>
      </c>
      <c r="HR43">
        <v>441.56</v>
      </c>
      <c r="HS43">
        <v>27.000599999999999</v>
      </c>
      <c r="HT43">
        <v>33.536000000000001</v>
      </c>
      <c r="HU43">
        <v>30.000299999999999</v>
      </c>
      <c r="HV43">
        <v>33.43</v>
      </c>
      <c r="HW43">
        <v>33.396599999999999</v>
      </c>
      <c r="HX43">
        <v>27.757100000000001</v>
      </c>
      <c r="HY43">
        <v>17.169899999999998</v>
      </c>
      <c r="HZ43">
        <v>11.318300000000001</v>
      </c>
      <c r="IA43">
        <v>27</v>
      </c>
      <c r="IB43">
        <v>600</v>
      </c>
      <c r="IC43">
        <v>24.111899999999999</v>
      </c>
      <c r="ID43">
        <v>98.385599999999997</v>
      </c>
      <c r="IE43">
        <v>93.880899999999997</v>
      </c>
    </row>
    <row r="44" spans="1:239" x14ac:dyDescent="0.3">
      <c r="A44">
        <v>28</v>
      </c>
      <c r="B44">
        <v>1628179383</v>
      </c>
      <c r="C44">
        <v>4625.4000000953702</v>
      </c>
      <c r="D44" t="s">
        <v>507</v>
      </c>
      <c r="E44" t="s">
        <v>508</v>
      </c>
      <c r="F44">
        <v>0</v>
      </c>
      <c r="G44" t="s">
        <v>452</v>
      </c>
      <c r="H44" t="s">
        <v>453</v>
      </c>
      <c r="I44" t="s">
        <v>364</v>
      </c>
      <c r="J44">
        <v>1628179383</v>
      </c>
      <c r="K44">
        <f t="shared" si="0"/>
        <v>5.1184174871444299E-3</v>
      </c>
      <c r="L44">
        <f t="shared" si="1"/>
        <v>5.1184174871444297</v>
      </c>
      <c r="M44">
        <f t="shared" si="2"/>
        <v>60.175057403691767</v>
      </c>
      <c r="N44">
        <f t="shared" si="3"/>
        <v>728.50300000000004</v>
      </c>
      <c r="O44">
        <f t="shared" si="4"/>
        <v>462.84501880265805</v>
      </c>
      <c r="P44">
        <f t="shared" si="5"/>
        <v>46.207019911591672</v>
      </c>
      <c r="Q44">
        <f t="shared" si="6"/>
        <v>72.728345902338901</v>
      </c>
      <c r="R44">
        <f t="shared" si="7"/>
        <v>0.40576979260238794</v>
      </c>
      <c r="S44">
        <f t="shared" si="8"/>
        <v>2.9269412919494857</v>
      </c>
      <c r="T44">
        <f t="shared" si="9"/>
        <v>0.37690939959597258</v>
      </c>
      <c r="U44">
        <f t="shared" si="10"/>
        <v>0.23799008554191914</v>
      </c>
      <c r="V44">
        <f t="shared" si="11"/>
        <v>321.50963138108915</v>
      </c>
      <c r="W44">
        <f t="shared" si="12"/>
        <v>30.945619451483505</v>
      </c>
      <c r="X44">
        <f t="shared" si="13"/>
        <v>30.432099999999998</v>
      </c>
      <c r="Y44">
        <f t="shared" si="14"/>
        <v>4.3673424530515872</v>
      </c>
      <c r="Z44">
        <f t="shared" si="15"/>
        <v>70.315824171144342</v>
      </c>
      <c r="AA44">
        <f t="shared" si="16"/>
        <v>3.0620645698153486</v>
      </c>
      <c r="AB44">
        <f t="shared" si="17"/>
        <v>4.3547303980430829</v>
      </c>
      <c r="AC44">
        <f t="shared" si="18"/>
        <v>1.3052778832362386</v>
      </c>
      <c r="AD44">
        <f t="shared" si="19"/>
        <v>-225.72221118306936</v>
      </c>
      <c r="AE44">
        <f t="shared" si="20"/>
        <v>-7.9687615760447521</v>
      </c>
      <c r="AF44">
        <f t="shared" si="21"/>
        <v>-0.60780487223508473</v>
      </c>
      <c r="AG44">
        <f t="shared" si="22"/>
        <v>87.210853749739954</v>
      </c>
      <c r="AH44">
        <v>0</v>
      </c>
      <c r="AI44">
        <v>0</v>
      </c>
      <c r="AJ44">
        <f t="shared" si="23"/>
        <v>1</v>
      </c>
      <c r="AK44">
        <f t="shared" si="24"/>
        <v>0</v>
      </c>
      <c r="AL44">
        <f t="shared" si="25"/>
        <v>52207.52766801494</v>
      </c>
      <c r="AM44" t="s">
        <v>365</v>
      </c>
      <c r="AN44">
        <v>10238.9</v>
      </c>
      <c r="AO44">
        <v>302.21199999999999</v>
      </c>
      <c r="AP44">
        <v>4052.3</v>
      </c>
      <c r="AQ44">
        <f t="shared" si="26"/>
        <v>0.92542210596451402</v>
      </c>
      <c r="AR44">
        <v>-0.32343011824092399</v>
      </c>
      <c r="AS44" t="s">
        <v>509</v>
      </c>
      <c r="AT44">
        <v>10307.9</v>
      </c>
      <c r="AU44">
        <v>733.97335999999996</v>
      </c>
      <c r="AV44">
        <v>1211.95</v>
      </c>
      <c r="AW44">
        <f t="shared" si="27"/>
        <v>0.39438643508395566</v>
      </c>
      <c r="AX44">
        <v>0.5</v>
      </c>
      <c r="AY44">
        <f t="shared" si="28"/>
        <v>1681.1967001974554</v>
      </c>
      <c r="AZ44">
        <f t="shared" si="29"/>
        <v>60.175057403691767</v>
      </c>
      <c r="BA44">
        <f t="shared" si="30"/>
        <v>331.5205866328921</v>
      </c>
      <c r="BB44">
        <f t="shared" si="31"/>
        <v>3.5985371322003655E-2</v>
      </c>
      <c r="BC44">
        <f t="shared" si="32"/>
        <v>2.3436197862948145</v>
      </c>
      <c r="BD44">
        <f t="shared" si="33"/>
        <v>257.24938016253896</v>
      </c>
      <c r="BE44" t="s">
        <v>510</v>
      </c>
      <c r="BF44">
        <v>551.07000000000005</v>
      </c>
      <c r="BG44">
        <f t="shared" si="34"/>
        <v>551.07000000000005</v>
      </c>
      <c r="BH44">
        <f t="shared" si="35"/>
        <v>0.54530302405214737</v>
      </c>
      <c r="BI44">
        <f t="shared" si="36"/>
        <v>0.72324270669410495</v>
      </c>
      <c r="BJ44">
        <f t="shared" si="37"/>
        <v>0.81124347729226598</v>
      </c>
      <c r="BK44">
        <f t="shared" si="38"/>
        <v>0.52540032404934178</v>
      </c>
      <c r="BL44">
        <f t="shared" si="39"/>
        <v>0.75740889280464896</v>
      </c>
      <c r="BM44">
        <f t="shared" si="40"/>
        <v>0.54301338454289472</v>
      </c>
      <c r="BN44">
        <f t="shared" si="41"/>
        <v>0.45698661545710528</v>
      </c>
      <c r="BO44">
        <f t="shared" si="42"/>
        <v>2000</v>
      </c>
      <c r="BP44">
        <f t="shared" si="43"/>
        <v>1681.1967001974554</v>
      </c>
      <c r="BQ44">
        <f t="shared" si="44"/>
        <v>0.84059835009872763</v>
      </c>
      <c r="BR44">
        <f t="shared" si="45"/>
        <v>0.16075481569054456</v>
      </c>
      <c r="BS44">
        <v>6</v>
      </c>
      <c r="BT44">
        <v>0.5</v>
      </c>
      <c r="BU44" t="s">
        <v>368</v>
      </c>
      <c r="BV44">
        <v>2</v>
      </c>
      <c r="BW44">
        <v>1628179383</v>
      </c>
      <c r="BX44">
        <v>728.50300000000004</v>
      </c>
      <c r="BY44">
        <v>805.16031787283202</v>
      </c>
      <c r="BZ44">
        <v>30.671991747202</v>
      </c>
      <c r="CA44">
        <v>24.720400000000001</v>
      </c>
      <c r="CB44">
        <v>728.96400000000006</v>
      </c>
      <c r="CC44">
        <v>30.209</v>
      </c>
      <c r="CD44">
        <v>500.178</v>
      </c>
      <c r="CE44">
        <v>99.732699999999994</v>
      </c>
      <c r="CF44">
        <v>9.9896299999999993E-2</v>
      </c>
      <c r="CG44">
        <v>30.381599999999999</v>
      </c>
      <c r="CH44">
        <v>30.432099999999998</v>
      </c>
      <c r="CI44">
        <v>999.9</v>
      </c>
      <c r="CJ44">
        <v>0</v>
      </c>
      <c r="CK44">
        <v>0</v>
      </c>
      <c r="CL44">
        <v>10011.9</v>
      </c>
      <c r="CM44">
        <v>0</v>
      </c>
      <c r="CN44">
        <v>1425.38</v>
      </c>
      <c r="CO44">
        <v>-71.483900000000006</v>
      </c>
      <c r="CP44">
        <v>751.45899999999995</v>
      </c>
      <c r="CQ44">
        <v>820.26499999999999</v>
      </c>
      <c r="CR44">
        <v>5.8271499999999996</v>
      </c>
      <c r="CS44">
        <v>799.98699999999997</v>
      </c>
      <c r="CT44">
        <v>24.720400000000001</v>
      </c>
      <c r="CU44">
        <v>3.0465900000000001</v>
      </c>
      <c r="CV44">
        <v>2.46543</v>
      </c>
      <c r="CW44">
        <v>24.284800000000001</v>
      </c>
      <c r="CX44">
        <v>20.8001</v>
      </c>
      <c r="CY44">
        <v>2000</v>
      </c>
      <c r="CZ44">
        <v>0.98000500000000001</v>
      </c>
      <c r="DA44">
        <v>1.9994999999999999E-2</v>
      </c>
      <c r="DB44">
        <v>0</v>
      </c>
      <c r="DC44">
        <v>733.86300000000006</v>
      </c>
      <c r="DD44">
        <v>4.9996700000000001</v>
      </c>
      <c r="DE44">
        <v>14967.8</v>
      </c>
      <c r="DF44">
        <v>16734</v>
      </c>
      <c r="DG44">
        <v>49.561999999999998</v>
      </c>
      <c r="DH44">
        <v>50.561999999999998</v>
      </c>
      <c r="DI44">
        <v>50.186999999999998</v>
      </c>
      <c r="DJ44">
        <v>50.5</v>
      </c>
      <c r="DK44">
        <v>50.936999999999998</v>
      </c>
      <c r="DL44">
        <v>1955.11</v>
      </c>
      <c r="DM44">
        <v>39.89</v>
      </c>
      <c r="DN44">
        <v>0</v>
      </c>
      <c r="DO44">
        <v>106.799999952316</v>
      </c>
      <c r="DP44">
        <v>0</v>
      </c>
      <c r="DQ44">
        <v>733.97335999999996</v>
      </c>
      <c r="DR44">
        <v>-2.1678461631802901</v>
      </c>
      <c r="DS44">
        <v>-57.661538388672298</v>
      </c>
      <c r="DT44">
        <v>14973.484</v>
      </c>
      <c r="DU44">
        <v>15</v>
      </c>
      <c r="DV44">
        <v>1628179344.5</v>
      </c>
      <c r="DW44" t="s">
        <v>511</v>
      </c>
      <c r="DX44">
        <v>1628179344.5</v>
      </c>
      <c r="DY44">
        <v>1628179339.5</v>
      </c>
      <c r="DZ44">
        <v>31</v>
      </c>
      <c r="EA44">
        <v>-0.17599999999999999</v>
      </c>
      <c r="EB44">
        <v>2.1999999999999999E-2</v>
      </c>
      <c r="EC44">
        <v>-0.41399999999999998</v>
      </c>
      <c r="ED44">
        <v>0.33900000000000002</v>
      </c>
      <c r="EE44">
        <v>800</v>
      </c>
      <c r="EF44">
        <v>24</v>
      </c>
      <c r="EG44">
        <v>0.03</v>
      </c>
      <c r="EH44">
        <v>0.01</v>
      </c>
      <c r="EI44">
        <v>55.969715243345199</v>
      </c>
      <c r="EJ44">
        <v>-0.87077674826970597</v>
      </c>
      <c r="EK44">
        <v>0.196451879079133</v>
      </c>
      <c r="EL44">
        <v>1</v>
      </c>
      <c r="EM44">
        <v>0.38383488621223799</v>
      </c>
      <c r="EN44">
        <v>8.2410465198405294E-2</v>
      </c>
      <c r="EO44">
        <v>1.52344086023202E-2</v>
      </c>
      <c r="EP44">
        <v>1</v>
      </c>
      <c r="EQ44">
        <v>2</v>
      </c>
      <c r="ER44">
        <v>2</v>
      </c>
      <c r="ES44" t="s">
        <v>370</v>
      </c>
      <c r="ET44">
        <v>2.91995</v>
      </c>
      <c r="EU44">
        <v>2.7865000000000002</v>
      </c>
      <c r="EV44">
        <v>0.136792</v>
      </c>
      <c r="EW44">
        <v>0.146346</v>
      </c>
      <c r="EX44">
        <v>0.136106</v>
      </c>
      <c r="EY44">
        <v>0.11863899999999999</v>
      </c>
      <c r="EZ44">
        <v>20903.599999999999</v>
      </c>
      <c r="FA44">
        <v>17925.599999999999</v>
      </c>
      <c r="FB44">
        <v>23924</v>
      </c>
      <c r="FC44">
        <v>20610.400000000001</v>
      </c>
      <c r="FD44">
        <v>30373.200000000001</v>
      </c>
      <c r="FE44">
        <v>26012.400000000001</v>
      </c>
      <c r="FF44">
        <v>38967</v>
      </c>
      <c r="FG44">
        <v>32807.5</v>
      </c>
      <c r="FH44">
        <v>2.0091000000000001</v>
      </c>
      <c r="FI44">
        <v>1.8061499999999999</v>
      </c>
      <c r="FJ44">
        <v>5.4277499999999999E-2</v>
      </c>
      <c r="FK44">
        <v>0</v>
      </c>
      <c r="FL44">
        <v>29.5487</v>
      </c>
      <c r="FM44">
        <v>999.9</v>
      </c>
      <c r="FN44">
        <v>32.987000000000002</v>
      </c>
      <c r="FO44">
        <v>44.484000000000002</v>
      </c>
      <c r="FP44">
        <v>31.0426</v>
      </c>
      <c r="FQ44">
        <v>59.874699999999997</v>
      </c>
      <c r="FR44">
        <v>34.366999999999997</v>
      </c>
      <c r="FS44">
        <v>1</v>
      </c>
      <c r="FT44">
        <v>0.50711899999999999</v>
      </c>
      <c r="FU44">
        <v>2.56603</v>
      </c>
      <c r="FV44">
        <v>20.3933</v>
      </c>
      <c r="FW44">
        <v>5.24709</v>
      </c>
      <c r="FX44">
        <v>11.997999999999999</v>
      </c>
      <c r="FY44">
        <v>4.9638</v>
      </c>
      <c r="FZ44">
        <v>3.30098</v>
      </c>
      <c r="GA44">
        <v>9999</v>
      </c>
      <c r="GB44">
        <v>9999</v>
      </c>
      <c r="GC44">
        <v>9999</v>
      </c>
      <c r="GD44">
        <v>999.9</v>
      </c>
      <c r="GE44">
        <v>1.8710100000000001</v>
      </c>
      <c r="GF44">
        <v>1.87625</v>
      </c>
      <c r="GG44">
        <v>1.8763700000000001</v>
      </c>
      <c r="GH44">
        <v>1.8750599999999999</v>
      </c>
      <c r="GI44">
        <v>1.87738</v>
      </c>
      <c r="GJ44">
        <v>1.87331</v>
      </c>
      <c r="GK44">
        <v>1.87103</v>
      </c>
      <c r="GL44">
        <v>1.8782000000000001</v>
      </c>
      <c r="GM44">
        <v>5</v>
      </c>
      <c r="GN44">
        <v>0</v>
      </c>
      <c r="GO44">
        <v>0</v>
      </c>
      <c r="GP44">
        <v>0</v>
      </c>
      <c r="GQ44" t="s">
        <v>371</v>
      </c>
      <c r="GR44" t="s">
        <v>372</v>
      </c>
      <c r="GS44" t="s">
        <v>373</v>
      </c>
      <c r="GT44" t="s">
        <v>373</v>
      </c>
      <c r="GU44" t="s">
        <v>373</v>
      </c>
      <c r="GV44" t="s">
        <v>373</v>
      </c>
      <c r="GW44">
        <v>0</v>
      </c>
      <c r="GX44">
        <v>100</v>
      </c>
      <c r="GY44">
        <v>100</v>
      </c>
      <c r="GZ44">
        <v>-0.46100000000000002</v>
      </c>
      <c r="HA44">
        <v>0.33860000000000001</v>
      </c>
      <c r="HB44">
        <v>-1.0781927465301999</v>
      </c>
      <c r="HC44">
        <v>1.17587188380478E-3</v>
      </c>
      <c r="HD44">
        <v>-6.2601144054332803E-7</v>
      </c>
      <c r="HE44">
        <v>2.41796582943236E-10</v>
      </c>
      <c r="HF44">
        <v>0.338590476190479</v>
      </c>
      <c r="HG44">
        <v>0</v>
      </c>
      <c r="HH44">
        <v>0</v>
      </c>
      <c r="HI44">
        <v>0</v>
      </c>
      <c r="HJ44">
        <v>2</v>
      </c>
      <c r="HK44">
        <v>2154</v>
      </c>
      <c r="HL44">
        <v>1</v>
      </c>
      <c r="HM44">
        <v>23</v>
      </c>
      <c r="HN44">
        <v>0.6</v>
      </c>
      <c r="HO44">
        <v>0.7</v>
      </c>
      <c r="HP44">
        <v>18</v>
      </c>
      <c r="HQ44">
        <v>508.62099999999998</v>
      </c>
      <c r="HR44">
        <v>441.49</v>
      </c>
      <c r="HS44">
        <v>27.001999999999999</v>
      </c>
      <c r="HT44">
        <v>33.596899999999998</v>
      </c>
      <c r="HU44">
        <v>30.000499999999999</v>
      </c>
      <c r="HV44">
        <v>33.490699999999997</v>
      </c>
      <c r="HW44">
        <v>33.460799999999999</v>
      </c>
      <c r="HX44">
        <v>35.1511</v>
      </c>
      <c r="HY44">
        <v>14.0793</v>
      </c>
      <c r="HZ44">
        <v>10.5083</v>
      </c>
      <c r="IA44">
        <v>27</v>
      </c>
      <c r="IB44">
        <v>800</v>
      </c>
      <c r="IC44">
        <v>24.710699999999999</v>
      </c>
      <c r="ID44">
        <v>98.373000000000005</v>
      </c>
      <c r="IE44">
        <v>93.864199999999997</v>
      </c>
    </row>
    <row r="45" spans="1:239" x14ac:dyDescent="0.3">
      <c r="A45">
        <v>29</v>
      </c>
      <c r="B45">
        <v>1628179510.5</v>
      </c>
      <c r="C45">
        <v>4752.9000000953702</v>
      </c>
      <c r="D45" t="s">
        <v>512</v>
      </c>
      <c r="E45" t="s">
        <v>513</v>
      </c>
      <c r="F45">
        <v>0</v>
      </c>
      <c r="G45" t="s">
        <v>452</v>
      </c>
      <c r="H45" t="s">
        <v>453</v>
      </c>
      <c r="I45" t="s">
        <v>364</v>
      </c>
      <c r="J45">
        <v>1628179510.5</v>
      </c>
      <c r="K45">
        <f t="shared" si="0"/>
        <v>4.1387290545837367E-3</v>
      </c>
      <c r="L45">
        <f t="shared" si="1"/>
        <v>4.1387290545837363</v>
      </c>
      <c r="M45">
        <f t="shared" si="2"/>
        <v>57.50953158438579</v>
      </c>
      <c r="N45">
        <f t="shared" si="3"/>
        <v>928.61699999999996</v>
      </c>
      <c r="O45">
        <f t="shared" si="4"/>
        <v>590.99986925645408</v>
      </c>
      <c r="P45">
        <f t="shared" si="5"/>
        <v>59.00070739890846</v>
      </c>
      <c r="Q45">
        <f t="shared" si="6"/>
        <v>92.70570562322311</v>
      </c>
      <c r="R45">
        <f t="shared" si="7"/>
        <v>0.30146865770813325</v>
      </c>
      <c r="S45">
        <f t="shared" si="8"/>
        <v>2.92856070610675</v>
      </c>
      <c r="T45">
        <f t="shared" si="9"/>
        <v>0.2852280080354388</v>
      </c>
      <c r="U45">
        <f t="shared" si="10"/>
        <v>0.17965371808924105</v>
      </c>
      <c r="V45">
        <f t="shared" si="11"/>
        <v>321.50643938109295</v>
      </c>
      <c r="W45">
        <f t="shared" si="12"/>
        <v>31.181887401042541</v>
      </c>
      <c r="X45">
        <f t="shared" si="13"/>
        <v>30.648</v>
      </c>
      <c r="Y45">
        <f t="shared" si="14"/>
        <v>4.4216216887881066</v>
      </c>
      <c r="Z45">
        <f t="shared" si="15"/>
        <v>69.582868046229223</v>
      </c>
      <c r="AA45">
        <f t="shared" si="16"/>
        <v>3.0270756522730569</v>
      </c>
      <c r="AB45">
        <f t="shared" si="17"/>
        <v>4.3503174520802146</v>
      </c>
      <c r="AC45">
        <f t="shared" si="18"/>
        <v>1.3945460365150497</v>
      </c>
      <c r="AD45">
        <f t="shared" si="19"/>
        <v>-182.51795130714279</v>
      </c>
      <c r="AE45">
        <f t="shared" si="20"/>
        <v>-44.855004856164655</v>
      </c>
      <c r="AF45">
        <f t="shared" si="21"/>
        <v>-3.4227060974854093</v>
      </c>
      <c r="AG45">
        <f t="shared" si="22"/>
        <v>90.710777120300108</v>
      </c>
      <c r="AH45">
        <v>0</v>
      </c>
      <c r="AI45">
        <v>0</v>
      </c>
      <c r="AJ45">
        <f t="shared" si="23"/>
        <v>1</v>
      </c>
      <c r="AK45">
        <f t="shared" si="24"/>
        <v>0</v>
      </c>
      <c r="AL45">
        <f t="shared" si="25"/>
        <v>52256.807445360813</v>
      </c>
      <c r="AM45" t="s">
        <v>365</v>
      </c>
      <c r="AN45">
        <v>10238.9</v>
      </c>
      <c r="AO45">
        <v>302.21199999999999</v>
      </c>
      <c r="AP45">
        <v>4052.3</v>
      </c>
      <c r="AQ45">
        <f t="shared" si="26"/>
        <v>0.92542210596451402</v>
      </c>
      <c r="AR45">
        <v>-0.32343011824092399</v>
      </c>
      <c r="AS45" t="s">
        <v>514</v>
      </c>
      <c r="AT45">
        <v>10307.5</v>
      </c>
      <c r="AU45">
        <v>727.31619230769195</v>
      </c>
      <c r="AV45">
        <v>1199.99</v>
      </c>
      <c r="AW45">
        <f t="shared" si="27"/>
        <v>0.39389812222794196</v>
      </c>
      <c r="AX45">
        <v>0.5</v>
      </c>
      <c r="AY45">
        <f t="shared" si="28"/>
        <v>1681.1799001974573</v>
      </c>
      <c r="AZ45">
        <f t="shared" si="29"/>
        <v>57.50953158438579</v>
      </c>
      <c r="BA45">
        <f t="shared" si="30"/>
        <v>331.10680290756864</v>
      </c>
      <c r="BB45">
        <f t="shared" si="31"/>
        <v>3.4400221948783789E-2</v>
      </c>
      <c r="BC45">
        <f t="shared" si="32"/>
        <v>2.3769448078733992</v>
      </c>
      <c r="BD45">
        <f t="shared" si="33"/>
        <v>256.706305272718</v>
      </c>
      <c r="BE45" t="s">
        <v>515</v>
      </c>
      <c r="BF45">
        <v>548.80999999999995</v>
      </c>
      <c r="BG45">
        <f t="shared" si="34"/>
        <v>548.80999999999995</v>
      </c>
      <c r="BH45">
        <f t="shared" si="35"/>
        <v>0.54265452212101772</v>
      </c>
      <c r="BI45">
        <f t="shared" si="36"/>
        <v>0.72587273517661477</v>
      </c>
      <c r="BJ45">
        <f t="shared" si="37"/>
        <v>0.81413390647611383</v>
      </c>
      <c r="BK45">
        <f t="shared" si="38"/>
        <v>0.52649297230752823</v>
      </c>
      <c r="BL45">
        <f t="shared" si="39"/>
        <v>0.76059815129671626</v>
      </c>
      <c r="BM45">
        <f t="shared" si="40"/>
        <v>0.54772081249601634</v>
      </c>
      <c r="BN45">
        <f t="shared" si="41"/>
        <v>0.45227918750398366</v>
      </c>
      <c r="BO45">
        <f t="shared" si="42"/>
        <v>1999.98</v>
      </c>
      <c r="BP45">
        <f t="shared" si="43"/>
        <v>1681.1799001974573</v>
      </c>
      <c r="BQ45">
        <f t="shared" si="44"/>
        <v>0.8405983560822895</v>
      </c>
      <c r="BR45">
        <f t="shared" si="45"/>
        <v>0.16075482723881887</v>
      </c>
      <c r="BS45">
        <v>6</v>
      </c>
      <c r="BT45">
        <v>0.5</v>
      </c>
      <c r="BU45" t="s">
        <v>368</v>
      </c>
      <c r="BV45">
        <v>2</v>
      </c>
      <c r="BW45">
        <v>1628179510.5</v>
      </c>
      <c r="BX45">
        <v>928.61699999999996</v>
      </c>
      <c r="BY45">
        <v>1002.22066510919</v>
      </c>
      <c r="BZ45">
        <v>30.321692630347499</v>
      </c>
      <c r="CA45">
        <v>25.507100000000001</v>
      </c>
      <c r="CB45">
        <v>928.90800000000002</v>
      </c>
      <c r="CC45">
        <v>30.1008</v>
      </c>
      <c r="CD45">
        <v>500.13400000000001</v>
      </c>
      <c r="CE45">
        <v>99.732200000000006</v>
      </c>
      <c r="CF45">
        <v>9.9814299999999995E-2</v>
      </c>
      <c r="CG45">
        <v>30.363900000000001</v>
      </c>
      <c r="CH45">
        <v>30.648</v>
      </c>
      <c r="CI45">
        <v>999.9</v>
      </c>
      <c r="CJ45">
        <v>0</v>
      </c>
      <c r="CK45">
        <v>0</v>
      </c>
      <c r="CL45">
        <v>10021.200000000001</v>
      </c>
      <c r="CM45">
        <v>0</v>
      </c>
      <c r="CN45">
        <v>1460.22</v>
      </c>
      <c r="CO45">
        <v>-71.389899999999997</v>
      </c>
      <c r="CP45">
        <v>957.79200000000003</v>
      </c>
      <c r="CQ45">
        <v>1026.18</v>
      </c>
      <c r="CR45">
        <v>4.9534599999999998</v>
      </c>
      <c r="CS45">
        <v>1000.01</v>
      </c>
      <c r="CT45">
        <v>25.507100000000001</v>
      </c>
      <c r="CU45">
        <v>3.0379</v>
      </c>
      <c r="CV45">
        <v>2.5438800000000001</v>
      </c>
      <c r="CW45">
        <v>24.237100000000002</v>
      </c>
      <c r="CX45">
        <v>21.31</v>
      </c>
      <c r="CY45">
        <v>1999.98</v>
      </c>
      <c r="CZ45">
        <v>0.98000500000000001</v>
      </c>
      <c r="DA45">
        <v>1.9994999999999999E-2</v>
      </c>
      <c r="DB45">
        <v>0</v>
      </c>
      <c r="DC45">
        <v>727.09400000000005</v>
      </c>
      <c r="DD45">
        <v>4.9996700000000001</v>
      </c>
      <c r="DE45">
        <v>14830.9</v>
      </c>
      <c r="DF45">
        <v>16733.900000000001</v>
      </c>
      <c r="DG45">
        <v>49.561999999999998</v>
      </c>
      <c r="DH45">
        <v>50.561999999999998</v>
      </c>
      <c r="DI45">
        <v>50.186999999999998</v>
      </c>
      <c r="DJ45">
        <v>50.561999999999998</v>
      </c>
      <c r="DK45">
        <v>51</v>
      </c>
      <c r="DL45">
        <v>1955.09</v>
      </c>
      <c r="DM45">
        <v>39.89</v>
      </c>
      <c r="DN45">
        <v>0</v>
      </c>
      <c r="DO45">
        <v>127</v>
      </c>
      <c r="DP45">
        <v>0</v>
      </c>
      <c r="DQ45">
        <v>727.31619230769195</v>
      </c>
      <c r="DR45">
        <v>-2.09712820566198</v>
      </c>
      <c r="DS45">
        <v>-107.131624000421</v>
      </c>
      <c r="DT45">
        <v>14841.7384615385</v>
      </c>
      <c r="DU45">
        <v>15</v>
      </c>
      <c r="DV45">
        <v>1628179466</v>
      </c>
      <c r="DW45" t="s">
        <v>516</v>
      </c>
      <c r="DX45">
        <v>1628179464</v>
      </c>
      <c r="DY45">
        <v>1628179466</v>
      </c>
      <c r="DZ45">
        <v>32</v>
      </c>
      <c r="EA45">
        <v>0.04</v>
      </c>
      <c r="EB45">
        <v>2.1000000000000001E-2</v>
      </c>
      <c r="EC45">
        <v>-0.245</v>
      </c>
      <c r="ED45">
        <v>0.36</v>
      </c>
      <c r="EE45">
        <v>1000</v>
      </c>
      <c r="EF45">
        <v>25</v>
      </c>
      <c r="EG45">
        <v>0.04</v>
      </c>
      <c r="EH45">
        <v>0.01</v>
      </c>
      <c r="EI45">
        <v>55.622837353113297</v>
      </c>
      <c r="EJ45">
        <v>-0.87763828422587098</v>
      </c>
      <c r="EK45">
        <v>0.144730449211387</v>
      </c>
      <c r="EL45">
        <v>1</v>
      </c>
      <c r="EM45">
        <v>0.31496288949266998</v>
      </c>
      <c r="EN45">
        <v>1.0625725011240299E-2</v>
      </c>
      <c r="EO45">
        <v>2.9709864839914798E-3</v>
      </c>
      <c r="EP45">
        <v>1</v>
      </c>
      <c r="EQ45">
        <v>2</v>
      </c>
      <c r="ER45">
        <v>2</v>
      </c>
      <c r="ES45" t="s">
        <v>370</v>
      </c>
      <c r="ET45">
        <v>2.9197700000000002</v>
      </c>
      <c r="EU45">
        <v>2.7865000000000002</v>
      </c>
      <c r="EV45">
        <v>0.16056200000000001</v>
      </c>
      <c r="EW45">
        <v>0.16924500000000001</v>
      </c>
      <c r="EX45">
        <v>0.13575599999999999</v>
      </c>
      <c r="EY45">
        <v>0.121202</v>
      </c>
      <c r="EZ45">
        <v>20325.400000000001</v>
      </c>
      <c r="FA45">
        <v>17441.900000000001</v>
      </c>
      <c r="FB45">
        <v>23922</v>
      </c>
      <c r="FC45">
        <v>20607.8</v>
      </c>
      <c r="FD45">
        <v>30383.5</v>
      </c>
      <c r="FE45">
        <v>25932.5</v>
      </c>
      <c r="FF45">
        <v>38963.9</v>
      </c>
      <c r="FG45">
        <v>32802.1</v>
      </c>
      <c r="FH45">
        <v>2.0080200000000001</v>
      </c>
      <c r="FI45">
        <v>1.8053999999999999</v>
      </c>
      <c r="FJ45">
        <v>7.8827099999999997E-2</v>
      </c>
      <c r="FK45">
        <v>0</v>
      </c>
      <c r="FL45">
        <v>29.365200000000002</v>
      </c>
      <c r="FM45">
        <v>999.9</v>
      </c>
      <c r="FN45">
        <v>32.572000000000003</v>
      </c>
      <c r="FO45">
        <v>44.765999999999998</v>
      </c>
      <c r="FP45">
        <v>31.100300000000001</v>
      </c>
      <c r="FQ45">
        <v>59.684699999999999</v>
      </c>
      <c r="FR45">
        <v>34.843800000000002</v>
      </c>
      <c r="FS45">
        <v>1</v>
      </c>
      <c r="FT45">
        <v>0.51046499999999995</v>
      </c>
      <c r="FU45">
        <v>2.49858</v>
      </c>
      <c r="FV45">
        <v>20.394600000000001</v>
      </c>
      <c r="FW45">
        <v>5.24709</v>
      </c>
      <c r="FX45">
        <v>11.997999999999999</v>
      </c>
      <c r="FY45">
        <v>4.9637500000000001</v>
      </c>
      <c r="FZ45">
        <v>3.3010000000000002</v>
      </c>
      <c r="GA45">
        <v>9999</v>
      </c>
      <c r="GB45">
        <v>9999</v>
      </c>
      <c r="GC45">
        <v>9999</v>
      </c>
      <c r="GD45">
        <v>999.9</v>
      </c>
      <c r="GE45">
        <v>1.8709899999999999</v>
      </c>
      <c r="GF45">
        <v>1.8762300000000001</v>
      </c>
      <c r="GG45">
        <v>1.8763700000000001</v>
      </c>
      <c r="GH45">
        <v>1.87507</v>
      </c>
      <c r="GI45">
        <v>1.87734</v>
      </c>
      <c r="GJ45">
        <v>1.8733200000000001</v>
      </c>
      <c r="GK45">
        <v>1.87103</v>
      </c>
      <c r="GL45">
        <v>1.8782000000000001</v>
      </c>
      <c r="GM45">
        <v>5</v>
      </c>
      <c r="GN45">
        <v>0</v>
      </c>
      <c r="GO45">
        <v>0</v>
      </c>
      <c r="GP45">
        <v>0</v>
      </c>
      <c r="GQ45" t="s">
        <v>371</v>
      </c>
      <c r="GR45" t="s">
        <v>372</v>
      </c>
      <c r="GS45" t="s">
        <v>373</v>
      </c>
      <c r="GT45" t="s">
        <v>373</v>
      </c>
      <c r="GU45" t="s">
        <v>373</v>
      </c>
      <c r="GV45" t="s">
        <v>373</v>
      </c>
      <c r="GW45">
        <v>0</v>
      </c>
      <c r="GX45">
        <v>100</v>
      </c>
      <c r="GY45">
        <v>100</v>
      </c>
      <c r="GZ45">
        <v>-0.29099999999999998</v>
      </c>
      <c r="HA45">
        <v>0.35980000000000001</v>
      </c>
      <c r="HB45">
        <v>-1.03672161461867</v>
      </c>
      <c r="HC45">
        <v>1.17587188380478E-3</v>
      </c>
      <c r="HD45">
        <v>-6.2601144054332803E-7</v>
      </c>
      <c r="HE45">
        <v>2.41796582943236E-10</v>
      </c>
      <c r="HF45">
        <v>0.35975000000000201</v>
      </c>
      <c r="HG45">
        <v>0</v>
      </c>
      <c r="HH45">
        <v>0</v>
      </c>
      <c r="HI45">
        <v>0</v>
      </c>
      <c r="HJ45">
        <v>2</v>
      </c>
      <c r="HK45">
        <v>2154</v>
      </c>
      <c r="HL45">
        <v>1</v>
      </c>
      <c r="HM45">
        <v>23</v>
      </c>
      <c r="HN45">
        <v>0.8</v>
      </c>
      <c r="HO45">
        <v>0.7</v>
      </c>
      <c r="HP45">
        <v>18</v>
      </c>
      <c r="HQ45">
        <v>508.334</v>
      </c>
      <c r="HR45">
        <v>441.34500000000003</v>
      </c>
      <c r="HS45">
        <v>26.998999999999999</v>
      </c>
      <c r="HT45">
        <v>33.647500000000001</v>
      </c>
      <c r="HU45">
        <v>30</v>
      </c>
      <c r="HV45">
        <v>33.541899999999998</v>
      </c>
      <c r="HW45">
        <v>33.507399999999997</v>
      </c>
      <c r="HX45">
        <v>42.253500000000003</v>
      </c>
      <c r="HY45">
        <v>10.223800000000001</v>
      </c>
      <c r="HZ45">
        <v>10.4129</v>
      </c>
      <c r="IA45">
        <v>27</v>
      </c>
      <c r="IB45">
        <v>1000</v>
      </c>
      <c r="IC45">
        <v>25.495899999999999</v>
      </c>
      <c r="ID45">
        <v>98.364999999999995</v>
      </c>
      <c r="IE45">
        <v>93.850200000000001</v>
      </c>
    </row>
    <row r="46" spans="1:239" x14ac:dyDescent="0.3">
      <c r="A46">
        <v>30</v>
      </c>
      <c r="B46">
        <v>1628179601</v>
      </c>
      <c r="C46">
        <v>4843.4000000953702</v>
      </c>
      <c r="D46" t="s">
        <v>517</v>
      </c>
      <c r="E46" t="s">
        <v>518</v>
      </c>
      <c r="F46">
        <v>0</v>
      </c>
      <c r="G46" t="s">
        <v>452</v>
      </c>
      <c r="H46" t="s">
        <v>453</v>
      </c>
      <c r="I46" t="s">
        <v>364</v>
      </c>
      <c r="J46">
        <v>1628179601</v>
      </c>
      <c r="K46">
        <f t="shared" si="0"/>
        <v>3.7347061897051747E-3</v>
      </c>
      <c r="L46">
        <f t="shared" si="1"/>
        <v>3.7347061897051748</v>
      </c>
      <c r="M46">
        <f t="shared" si="2"/>
        <v>62.446363312113036</v>
      </c>
      <c r="N46">
        <f t="shared" si="3"/>
        <v>1128.1469999999999</v>
      </c>
      <c r="O46">
        <f t="shared" si="4"/>
        <v>710.48049052325666</v>
      </c>
      <c r="P46">
        <f t="shared" si="5"/>
        <v>70.926041790090565</v>
      </c>
      <c r="Q46">
        <f t="shared" si="6"/>
        <v>112.62096895642499</v>
      </c>
      <c r="R46">
        <f t="shared" si="7"/>
        <v>0.26314443995257986</v>
      </c>
      <c r="S46">
        <f t="shared" si="8"/>
        <v>2.92302225017393</v>
      </c>
      <c r="T46">
        <f t="shared" si="9"/>
        <v>0.25065639829140329</v>
      </c>
      <c r="U46">
        <f t="shared" si="10"/>
        <v>0.15773285277135929</v>
      </c>
      <c r="V46">
        <f t="shared" si="11"/>
        <v>321.51122738108728</v>
      </c>
      <c r="W46">
        <f t="shared" si="12"/>
        <v>31.374045199483458</v>
      </c>
      <c r="X46">
        <f t="shared" si="13"/>
        <v>30.851099999999999</v>
      </c>
      <c r="Y46">
        <f t="shared" si="14"/>
        <v>4.4732184149715373</v>
      </c>
      <c r="Z46">
        <f t="shared" si="15"/>
        <v>69.578840755175008</v>
      </c>
      <c r="AA46">
        <f t="shared" si="16"/>
        <v>3.0417923657801627</v>
      </c>
      <c r="AB46">
        <f t="shared" si="17"/>
        <v>4.3717203862065288</v>
      </c>
      <c r="AC46">
        <f t="shared" si="18"/>
        <v>1.4314260491913746</v>
      </c>
      <c r="AD46">
        <f t="shared" si="19"/>
        <v>-164.70054296599821</v>
      </c>
      <c r="AE46">
        <f t="shared" si="20"/>
        <v>-63.270769183877633</v>
      </c>
      <c r="AF46">
        <f t="shared" si="21"/>
        <v>-4.8439956977221961</v>
      </c>
      <c r="AG46">
        <f t="shared" si="22"/>
        <v>88.695919533489217</v>
      </c>
      <c r="AH46">
        <v>0</v>
      </c>
      <c r="AI46">
        <v>0</v>
      </c>
      <c r="AJ46">
        <f t="shared" si="23"/>
        <v>1</v>
      </c>
      <c r="AK46">
        <f t="shared" si="24"/>
        <v>0</v>
      </c>
      <c r="AL46">
        <f t="shared" si="25"/>
        <v>52083.917348988201</v>
      </c>
      <c r="AM46" t="s">
        <v>365</v>
      </c>
      <c r="AN46">
        <v>10238.9</v>
      </c>
      <c r="AO46">
        <v>302.21199999999999</v>
      </c>
      <c r="AP46">
        <v>4052.3</v>
      </c>
      <c r="AQ46">
        <f t="shared" si="26"/>
        <v>0.92542210596451402</v>
      </c>
      <c r="AR46">
        <v>-0.32343011824092399</v>
      </c>
      <c r="AS46" t="s">
        <v>519</v>
      </c>
      <c r="AT46">
        <v>10307.5</v>
      </c>
      <c r="AU46">
        <v>723.33403999999996</v>
      </c>
      <c r="AV46">
        <v>1199.9100000000001</v>
      </c>
      <c r="AW46">
        <f t="shared" si="27"/>
        <v>0.39717642156495081</v>
      </c>
      <c r="AX46">
        <v>0.5</v>
      </c>
      <c r="AY46">
        <f t="shared" si="28"/>
        <v>1681.2051001974544</v>
      </c>
      <c r="AZ46">
        <f t="shared" si="29"/>
        <v>62.446363312113036</v>
      </c>
      <c r="BA46">
        <f t="shared" si="30"/>
        <v>333.86751280658473</v>
      </c>
      <c r="BB46">
        <f t="shared" si="31"/>
        <v>3.7336190226273859E-2</v>
      </c>
      <c r="BC46">
        <f t="shared" si="32"/>
        <v>2.3771699544132479</v>
      </c>
      <c r="BD46">
        <f t="shared" si="33"/>
        <v>256.7026440127654</v>
      </c>
      <c r="BE46" t="s">
        <v>520</v>
      </c>
      <c r="BF46">
        <v>550.66999999999996</v>
      </c>
      <c r="BG46">
        <f t="shared" si="34"/>
        <v>550.66999999999996</v>
      </c>
      <c r="BH46">
        <f t="shared" si="35"/>
        <v>0.54107391387687409</v>
      </c>
      <c r="BI46">
        <f t="shared" si="36"/>
        <v>0.73405206087117247</v>
      </c>
      <c r="BJ46">
        <f t="shared" si="37"/>
        <v>0.81458920559853565</v>
      </c>
      <c r="BK46">
        <f t="shared" si="38"/>
        <v>0.53088673473707204</v>
      </c>
      <c r="BL46">
        <f t="shared" si="39"/>
        <v>0.76061948412943914</v>
      </c>
      <c r="BM46">
        <f t="shared" si="40"/>
        <v>0.55882956698668373</v>
      </c>
      <c r="BN46">
        <f t="shared" si="41"/>
        <v>0.44117043301331627</v>
      </c>
      <c r="BO46">
        <f t="shared" si="42"/>
        <v>2000.01</v>
      </c>
      <c r="BP46">
        <f t="shared" si="43"/>
        <v>1681.2051001974544</v>
      </c>
      <c r="BQ46">
        <f t="shared" si="44"/>
        <v>0.84059834710699166</v>
      </c>
      <c r="BR46">
        <f t="shared" si="45"/>
        <v>0.16075480991649405</v>
      </c>
      <c r="BS46">
        <v>6</v>
      </c>
      <c r="BT46">
        <v>0.5</v>
      </c>
      <c r="BU46" t="s">
        <v>368</v>
      </c>
      <c r="BV46">
        <v>2</v>
      </c>
      <c r="BW46">
        <v>1628179601</v>
      </c>
      <c r="BX46">
        <v>1128.1469999999999</v>
      </c>
      <c r="BY46">
        <v>1208.10836767811</v>
      </c>
      <c r="BZ46">
        <v>30.4702486923686</v>
      </c>
      <c r="CA46">
        <v>26.126799999999999</v>
      </c>
      <c r="CB46">
        <v>1128.6400000000001</v>
      </c>
      <c r="CC46">
        <v>30.048300000000001</v>
      </c>
      <c r="CD46">
        <v>500.18900000000002</v>
      </c>
      <c r="CE46">
        <v>99.728099999999998</v>
      </c>
      <c r="CF46">
        <v>0.100175</v>
      </c>
      <c r="CG46">
        <v>30.4496</v>
      </c>
      <c r="CH46">
        <v>30.851099999999999</v>
      </c>
      <c r="CI46">
        <v>999.9</v>
      </c>
      <c r="CJ46">
        <v>0</v>
      </c>
      <c r="CK46">
        <v>0</v>
      </c>
      <c r="CL46">
        <v>9990</v>
      </c>
      <c r="CM46">
        <v>0</v>
      </c>
      <c r="CN46">
        <v>1462.2</v>
      </c>
      <c r="CO46">
        <v>-71.337900000000005</v>
      </c>
      <c r="CP46">
        <v>1163.8699999999999</v>
      </c>
      <c r="CQ46">
        <v>1232.01</v>
      </c>
      <c r="CR46">
        <v>4.2812200000000002</v>
      </c>
      <c r="CS46">
        <v>1199.82</v>
      </c>
      <c r="CT46">
        <v>26.126799999999999</v>
      </c>
      <c r="CU46">
        <v>3.0325299999999999</v>
      </c>
      <c r="CV46">
        <v>2.6055799999999998</v>
      </c>
      <c r="CW46">
        <v>24.207599999999999</v>
      </c>
      <c r="CX46">
        <v>21.7014</v>
      </c>
      <c r="CY46">
        <v>2000.01</v>
      </c>
      <c r="CZ46">
        <v>0.98000500000000001</v>
      </c>
      <c r="DA46">
        <v>1.9994999999999999E-2</v>
      </c>
      <c r="DB46">
        <v>0</v>
      </c>
      <c r="DC46">
        <v>723.57100000000003</v>
      </c>
      <c r="DD46">
        <v>4.9996700000000001</v>
      </c>
      <c r="DE46">
        <v>14756.6</v>
      </c>
      <c r="DF46">
        <v>16734.099999999999</v>
      </c>
      <c r="DG46">
        <v>49.5</v>
      </c>
      <c r="DH46">
        <v>50.625</v>
      </c>
      <c r="DI46">
        <v>50.125</v>
      </c>
      <c r="DJ46">
        <v>50.561999999999998</v>
      </c>
      <c r="DK46">
        <v>51</v>
      </c>
      <c r="DL46">
        <v>1955.12</v>
      </c>
      <c r="DM46">
        <v>39.89</v>
      </c>
      <c r="DN46">
        <v>0</v>
      </c>
      <c r="DO46">
        <v>90</v>
      </c>
      <c r="DP46">
        <v>0</v>
      </c>
      <c r="DQ46">
        <v>723.33403999999996</v>
      </c>
      <c r="DR46">
        <v>0.65207693900678299</v>
      </c>
      <c r="DS46">
        <v>-10.3769229925655</v>
      </c>
      <c r="DT46">
        <v>14757.984</v>
      </c>
      <c r="DU46">
        <v>15</v>
      </c>
      <c r="DV46">
        <v>1628179632</v>
      </c>
      <c r="DW46" t="s">
        <v>521</v>
      </c>
      <c r="DX46">
        <v>1628179632</v>
      </c>
      <c r="DY46">
        <v>1628179628</v>
      </c>
      <c r="DZ46">
        <v>33</v>
      </c>
      <c r="EA46">
        <v>-0.38200000000000001</v>
      </c>
      <c r="EB46">
        <v>4.4999999999999998E-2</v>
      </c>
      <c r="EC46">
        <v>-0.49299999999999999</v>
      </c>
      <c r="ED46">
        <v>0.40400000000000003</v>
      </c>
      <c r="EE46">
        <v>1200</v>
      </c>
      <c r="EF46">
        <v>26</v>
      </c>
      <c r="EG46">
        <v>0.04</v>
      </c>
      <c r="EH46">
        <v>0.03</v>
      </c>
      <c r="EI46">
        <v>55.1264419221637</v>
      </c>
      <c r="EJ46">
        <v>0.83130110468499396</v>
      </c>
      <c r="EK46">
        <v>0.13690122716441999</v>
      </c>
      <c r="EL46">
        <v>1</v>
      </c>
      <c r="EM46">
        <v>0.26854734531268698</v>
      </c>
      <c r="EN46">
        <v>-2.8921900822056399E-2</v>
      </c>
      <c r="EO46">
        <v>4.4166998874202298E-3</v>
      </c>
      <c r="EP46">
        <v>1</v>
      </c>
      <c r="EQ46">
        <v>2</v>
      </c>
      <c r="ER46">
        <v>2</v>
      </c>
      <c r="ES46" t="s">
        <v>370</v>
      </c>
      <c r="ET46">
        <v>2.9199600000000001</v>
      </c>
      <c r="EU46">
        <v>2.7865899999999999</v>
      </c>
      <c r="EV46">
        <v>0.18176200000000001</v>
      </c>
      <c r="EW46">
        <v>0.18981300000000001</v>
      </c>
      <c r="EX46">
        <v>0.135598</v>
      </c>
      <c r="EY46">
        <v>0.123211</v>
      </c>
      <c r="EZ46">
        <v>19815.900000000001</v>
      </c>
      <c r="FA46">
        <v>17011.400000000001</v>
      </c>
      <c r="FB46">
        <v>23927.4</v>
      </c>
      <c r="FC46">
        <v>20610.2</v>
      </c>
      <c r="FD46">
        <v>30395.5</v>
      </c>
      <c r="FE46">
        <v>25875.7</v>
      </c>
      <c r="FF46">
        <v>38972.400000000001</v>
      </c>
      <c r="FG46">
        <v>32805.300000000003</v>
      </c>
      <c r="FH46">
        <v>2.008</v>
      </c>
      <c r="FI46">
        <v>1.8077700000000001</v>
      </c>
      <c r="FJ46">
        <v>8.5644399999999996E-2</v>
      </c>
      <c r="FK46">
        <v>0</v>
      </c>
      <c r="FL46">
        <v>29.457699999999999</v>
      </c>
      <c r="FM46">
        <v>999.9</v>
      </c>
      <c r="FN46">
        <v>32.188000000000002</v>
      </c>
      <c r="FO46">
        <v>44.917000000000002</v>
      </c>
      <c r="FP46">
        <v>30.976900000000001</v>
      </c>
      <c r="FQ46">
        <v>59.884700000000002</v>
      </c>
      <c r="FR46">
        <v>35.188299999999998</v>
      </c>
      <c r="FS46">
        <v>1</v>
      </c>
      <c r="FT46">
        <v>0.50381100000000001</v>
      </c>
      <c r="FU46">
        <v>2.4976500000000001</v>
      </c>
      <c r="FV46">
        <v>20.395099999999999</v>
      </c>
      <c r="FW46">
        <v>5.24634</v>
      </c>
      <c r="FX46">
        <v>11.997999999999999</v>
      </c>
      <c r="FY46">
        <v>4.9638499999999999</v>
      </c>
      <c r="FZ46">
        <v>3.30098</v>
      </c>
      <c r="GA46">
        <v>9999</v>
      </c>
      <c r="GB46">
        <v>9999</v>
      </c>
      <c r="GC46">
        <v>9999</v>
      </c>
      <c r="GD46">
        <v>999.9</v>
      </c>
      <c r="GE46">
        <v>1.871</v>
      </c>
      <c r="GF46">
        <v>1.87626</v>
      </c>
      <c r="GG46">
        <v>1.8763700000000001</v>
      </c>
      <c r="GH46">
        <v>1.8751100000000001</v>
      </c>
      <c r="GI46">
        <v>1.8773899999999999</v>
      </c>
      <c r="GJ46">
        <v>1.8733200000000001</v>
      </c>
      <c r="GK46">
        <v>1.87103</v>
      </c>
      <c r="GL46">
        <v>1.8782000000000001</v>
      </c>
      <c r="GM46">
        <v>5</v>
      </c>
      <c r="GN46">
        <v>0</v>
      </c>
      <c r="GO46">
        <v>0</v>
      </c>
      <c r="GP46">
        <v>0</v>
      </c>
      <c r="GQ46" t="s">
        <v>371</v>
      </c>
      <c r="GR46" t="s">
        <v>372</v>
      </c>
      <c r="GS46" t="s">
        <v>373</v>
      </c>
      <c r="GT46" t="s">
        <v>373</v>
      </c>
      <c r="GU46" t="s">
        <v>373</v>
      </c>
      <c r="GV46" t="s">
        <v>373</v>
      </c>
      <c r="GW46">
        <v>0</v>
      </c>
      <c r="GX46">
        <v>100</v>
      </c>
      <c r="GY46">
        <v>100</v>
      </c>
      <c r="GZ46">
        <v>-0.49299999999999999</v>
      </c>
      <c r="HA46">
        <v>0.40400000000000003</v>
      </c>
      <c r="HB46">
        <v>-1.03672161461867</v>
      </c>
      <c r="HC46">
        <v>1.17587188380478E-3</v>
      </c>
      <c r="HD46">
        <v>-6.2601144054332803E-7</v>
      </c>
      <c r="HE46">
        <v>2.41796582943236E-10</v>
      </c>
      <c r="HF46">
        <v>0.35975000000000201</v>
      </c>
      <c r="HG46">
        <v>0</v>
      </c>
      <c r="HH46">
        <v>0</v>
      </c>
      <c r="HI46">
        <v>0</v>
      </c>
      <c r="HJ46">
        <v>2</v>
      </c>
      <c r="HK46">
        <v>2154</v>
      </c>
      <c r="HL46">
        <v>1</v>
      </c>
      <c r="HM46">
        <v>23</v>
      </c>
      <c r="HN46">
        <v>2.2999999999999998</v>
      </c>
      <c r="HO46">
        <v>2.2000000000000002</v>
      </c>
      <c r="HP46">
        <v>18</v>
      </c>
      <c r="HQ46">
        <v>508.05799999999999</v>
      </c>
      <c r="HR46">
        <v>442.65899999999999</v>
      </c>
      <c r="HS46">
        <v>27.001000000000001</v>
      </c>
      <c r="HT46">
        <v>33.602200000000003</v>
      </c>
      <c r="HU46">
        <v>29.9998</v>
      </c>
      <c r="HV46">
        <v>33.508000000000003</v>
      </c>
      <c r="HW46">
        <v>33.480400000000003</v>
      </c>
      <c r="HX46">
        <v>49.170999999999999</v>
      </c>
      <c r="HY46">
        <v>4.5288899999999996</v>
      </c>
      <c r="HZ46">
        <v>10.798</v>
      </c>
      <c r="IA46">
        <v>27</v>
      </c>
      <c r="IB46">
        <v>1200</v>
      </c>
      <c r="IC46">
        <v>26.345600000000001</v>
      </c>
      <c r="ID46">
        <v>98.386600000000001</v>
      </c>
      <c r="IE46">
        <v>93.859899999999996</v>
      </c>
    </row>
    <row r="47" spans="1:239" x14ac:dyDescent="0.3">
      <c r="A47">
        <v>31</v>
      </c>
      <c r="B47">
        <v>1628179749</v>
      </c>
      <c r="C47">
        <v>4991.4000000953702</v>
      </c>
      <c r="D47" t="s">
        <v>522</v>
      </c>
      <c r="E47" t="s">
        <v>523</v>
      </c>
      <c r="F47">
        <v>0</v>
      </c>
      <c r="G47" t="s">
        <v>452</v>
      </c>
      <c r="H47" t="s">
        <v>453</v>
      </c>
      <c r="I47" t="s">
        <v>364</v>
      </c>
      <c r="J47">
        <v>1628179749</v>
      </c>
      <c r="K47">
        <f t="shared" si="0"/>
        <v>3.163869786452625E-3</v>
      </c>
      <c r="L47">
        <f t="shared" si="1"/>
        <v>3.1638697864526248</v>
      </c>
      <c r="M47">
        <f t="shared" si="2"/>
        <v>67.338210877144562</v>
      </c>
      <c r="N47">
        <f t="shared" si="3"/>
        <v>1428.53</v>
      </c>
      <c r="O47">
        <f t="shared" si="4"/>
        <v>925.85719904922701</v>
      </c>
      <c r="P47">
        <f t="shared" si="5"/>
        <v>92.421826607847123</v>
      </c>
      <c r="Q47">
        <f t="shared" si="6"/>
        <v>142.60012461931299</v>
      </c>
      <c r="R47">
        <f t="shared" si="7"/>
        <v>0.23478029947411894</v>
      </c>
      <c r="S47">
        <f t="shared" si="8"/>
        <v>2.9325661883975895</v>
      </c>
      <c r="T47">
        <f t="shared" si="9"/>
        <v>0.22481540711403161</v>
      </c>
      <c r="U47">
        <f t="shared" si="10"/>
        <v>0.14136969019424839</v>
      </c>
      <c r="V47">
        <f t="shared" si="11"/>
        <v>321.47771138112722</v>
      </c>
      <c r="W47">
        <f t="shared" si="12"/>
        <v>31.462353634717964</v>
      </c>
      <c r="X47">
        <f t="shared" si="13"/>
        <v>30.640599999999999</v>
      </c>
      <c r="Y47">
        <f t="shared" si="14"/>
        <v>4.4197515801382865</v>
      </c>
      <c r="Z47">
        <f t="shared" si="15"/>
        <v>70.397575708523121</v>
      </c>
      <c r="AA47">
        <f t="shared" si="16"/>
        <v>3.0676093786623118</v>
      </c>
      <c r="AB47">
        <f t="shared" si="17"/>
        <v>4.3575497420018579</v>
      </c>
      <c r="AC47">
        <f t="shared" si="18"/>
        <v>1.3521422014759747</v>
      </c>
      <c r="AD47">
        <f t="shared" si="19"/>
        <v>-139.52665758256077</v>
      </c>
      <c r="AE47">
        <f t="shared" si="20"/>
        <v>-39.161495918019988</v>
      </c>
      <c r="AF47">
        <f t="shared" si="21"/>
        <v>-2.9844940661334354</v>
      </c>
      <c r="AG47">
        <f t="shared" si="22"/>
        <v>139.80506381441302</v>
      </c>
      <c r="AH47">
        <v>0</v>
      </c>
      <c r="AI47">
        <v>0</v>
      </c>
      <c r="AJ47">
        <f t="shared" si="23"/>
        <v>1</v>
      </c>
      <c r="AK47">
        <f t="shared" si="24"/>
        <v>0</v>
      </c>
      <c r="AL47">
        <f t="shared" si="25"/>
        <v>52366.058453835103</v>
      </c>
      <c r="AM47" t="s">
        <v>365</v>
      </c>
      <c r="AN47">
        <v>10238.9</v>
      </c>
      <c r="AO47">
        <v>302.21199999999999</v>
      </c>
      <c r="AP47">
        <v>4052.3</v>
      </c>
      <c r="AQ47">
        <f t="shared" si="26"/>
        <v>0.92542210596451402</v>
      </c>
      <c r="AR47">
        <v>-0.32343011824092399</v>
      </c>
      <c r="AS47" t="s">
        <v>524</v>
      </c>
      <c r="AT47">
        <v>10308.1</v>
      </c>
      <c r="AU47">
        <v>720.16452000000004</v>
      </c>
      <c r="AV47">
        <v>1201</v>
      </c>
      <c r="AW47">
        <f t="shared" si="27"/>
        <v>0.40036259783513739</v>
      </c>
      <c r="AX47">
        <v>0.5</v>
      </c>
      <c r="AY47">
        <f t="shared" si="28"/>
        <v>1681.028700197475</v>
      </c>
      <c r="AZ47">
        <f t="shared" si="29"/>
        <v>67.338210877144562</v>
      </c>
      <c r="BA47">
        <f t="shared" si="30"/>
        <v>336.51050872324271</v>
      </c>
      <c r="BB47">
        <f t="shared" si="31"/>
        <v>4.0250140278650259E-2</v>
      </c>
      <c r="BC47">
        <f t="shared" si="32"/>
        <v>2.3741049125728559</v>
      </c>
      <c r="BD47">
        <f t="shared" si="33"/>
        <v>256.75249569676203</v>
      </c>
      <c r="BE47" t="s">
        <v>525</v>
      </c>
      <c r="BF47">
        <v>551.05999999999995</v>
      </c>
      <c r="BG47">
        <f t="shared" si="34"/>
        <v>551.05999999999995</v>
      </c>
      <c r="BH47">
        <f t="shared" si="35"/>
        <v>0.54116569525395508</v>
      </c>
      <c r="BI47">
        <f t="shared" si="36"/>
        <v>0.73981518293996362</v>
      </c>
      <c r="BJ47">
        <f t="shared" si="37"/>
        <v>0.81436862368760776</v>
      </c>
      <c r="BK47">
        <f t="shared" si="38"/>
        <v>0.53498208698825522</v>
      </c>
      <c r="BL47">
        <f t="shared" si="39"/>
        <v>0.76032882428359017</v>
      </c>
      <c r="BM47">
        <f t="shared" si="40"/>
        <v>0.56609641740042449</v>
      </c>
      <c r="BN47">
        <f t="shared" si="41"/>
        <v>0.43390358259957551</v>
      </c>
      <c r="BO47">
        <f t="shared" si="42"/>
        <v>1999.8</v>
      </c>
      <c r="BP47">
        <f t="shared" si="43"/>
        <v>1681.028700197475</v>
      </c>
      <c r="BQ47">
        <f t="shared" si="44"/>
        <v>0.84059840993973145</v>
      </c>
      <c r="BR47">
        <f t="shared" si="45"/>
        <v>0.16075493118368198</v>
      </c>
      <c r="BS47">
        <v>6</v>
      </c>
      <c r="BT47">
        <v>0.5</v>
      </c>
      <c r="BU47" t="s">
        <v>368</v>
      </c>
      <c r="BV47">
        <v>2</v>
      </c>
      <c r="BW47">
        <v>1628179749</v>
      </c>
      <c r="BX47">
        <v>1428.53</v>
      </c>
      <c r="BY47">
        <v>1514.72482222129</v>
      </c>
      <c r="BZ47">
        <v>30.730492258679099</v>
      </c>
      <c r="CA47">
        <v>27.052</v>
      </c>
      <c r="CB47">
        <v>1429.09</v>
      </c>
      <c r="CC47">
        <v>30.083400000000001</v>
      </c>
      <c r="CD47">
        <v>500.20100000000002</v>
      </c>
      <c r="CE47">
        <v>99.723299999999995</v>
      </c>
      <c r="CF47">
        <v>9.9682099999999996E-2</v>
      </c>
      <c r="CG47">
        <v>30.392900000000001</v>
      </c>
      <c r="CH47">
        <v>30.640599999999999</v>
      </c>
      <c r="CI47">
        <v>999.9</v>
      </c>
      <c r="CJ47">
        <v>0</v>
      </c>
      <c r="CK47">
        <v>0</v>
      </c>
      <c r="CL47">
        <v>10045</v>
      </c>
      <c r="CM47">
        <v>0</v>
      </c>
      <c r="CN47">
        <v>1478.75</v>
      </c>
      <c r="CO47">
        <v>-71.555499999999995</v>
      </c>
      <c r="CP47">
        <v>1473.48</v>
      </c>
      <c r="CQ47">
        <v>1541.79</v>
      </c>
      <c r="CR47">
        <v>3.4531399999999999</v>
      </c>
      <c r="CS47">
        <v>1500.08</v>
      </c>
      <c r="CT47">
        <v>27.052</v>
      </c>
      <c r="CU47">
        <v>3.0420799999999999</v>
      </c>
      <c r="CV47">
        <v>2.6977199999999999</v>
      </c>
      <c r="CW47">
        <v>24.26</v>
      </c>
      <c r="CX47">
        <v>22.2712</v>
      </c>
      <c r="CY47">
        <v>1999.8</v>
      </c>
      <c r="CZ47">
        <v>0.98000200000000004</v>
      </c>
      <c r="DA47">
        <v>1.9997999999999998E-2</v>
      </c>
      <c r="DB47">
        <v>0</v>
      </c>
      <c r="DC47">
        <v>719.83500000000004</v>
      </c>
      <c r="DD47">
        <v>4.9996700000000001</v>
      </c>
      <c r="DE47">
        <v>14702.3</v>
      </c>
      <c r="DF47">
        <v>16732.3</v>
      </c>
      <c r="DG47">
        <v>49.375</v>
      </c>
      <c r="DH47">
        <v>50.375</v>
      </c>
      <c r="DI47">
        <v>50</v>
      </c>
      <c r="DJ47">
        <v>50.375</v>
      </c>
      <c r="DK47">
        <v>50.811999999999998</v>
      </c>
      <c r="DL47">
        <v>1954.91</v>
      </c>
      <c r="DM47">
        <v>39.89</v>
      </c>
      <c r="DN47">
        <v>0</v>
      </c>
      <c r="DO47">
        <v>147.799999952316</v>
      </c>
      <c r="DP47">
        <v>0</v>
      </c>
      <c r="DQ47">
        <v>720.16452000000004</v>
      </c>
      <c r="DR47">
        <v>-1.4403076881225101</v>
      </c>
      <c r="DS47">
        <v>-16.969230637332199</v>
      </c>
      <c r="DT47">
        <v>14706.284</v>
      </c>
      <c r="DU47">
        <v>15</v>
      </c>
      <c r="DV47">
        <v>1628179712</v>
      </c>
      <c r="DW47" t="s">
        <v>526</v>
      </c>
      <c r="DX47">
        <v>1628179712</v>
      </c>
      <c r="DY47">
        <v>1628179698</v>
      </c>
      <c r="DZ47">
        <v>34</v>
      </c>
      <c r="EA47">
        <v>-0.252</v>
      </c>
      <c r="EB47">
        <v>1.7000000000000001E-2</v>
      </c>
      <c r="EC47">
        <v>-0.5</v>
      </c>
      <c r="ED47">
        <v>0.42199999999999999</v>
      </c>
      <c r="EE47">
        <v>1500</v>
      </c>
      <c r="EF47">
        <v>27</v>
      </c>
      <c r="EG47">
        <v>0.05</v>
      </c>
      <c r="EH47">
        <v>0.02</v>
      </c>
      <c r="EI47">
        <v>55.412822489233498</v>
      </c>
      <c r="EJ47">
        <v>-0.28400698210820802</v>
      </c>
      <c r="EK47">
        <v>0.17735611729435299</v>
      </c>
      <c r="EL47">
        <v>1</v>
      </c>
      <c r="EM47">
        <v>0.220195510976433</v>
      </c>
      <c r="EN47">
        <v>-7.4386172251301997E-4</v>
      </c>
      <c r="EO47">
        <v>2.4437565706448001E-3</v>
      </c>
      <c r="EP47">
        <v>1</v>
      </c>
      <c r="EQ47">
        <v>2</v>
      </c>
      <c r="ER47">
        <v>2</v>
      </c>
      <c r="ES47" t="s">
        <v>370</v>
      </c>
      <c r="ET47">
        <v>2.9201100000000002</v>
      </c>
      <c r="EU47">
        <v>2.7865700000000002</v>
      </c>
      <c r="EV47">
        <v>0.21013200000000001</v>
      </c>
      <c r="EW47">
        <v>0.21746099999999999</v>
      </c>
      <c r="EX47">
        <v>0.13572999999999999</v>
      </c>
      <c r="EY47">
        <v>0.126193</v>
      </c>
      <c r="EZ47">
        <v>19134</v>
      </c>
      <c r="FA47">
        <v>16431.7</v>
      </c>
      <c r="FB47">
        <v>23935.4</v>
      </c>
      <c r="FC47">
        <v>20612.599999999999</v>
      </c>
      <c r="FD47">
        <v>30400.3</v>
      </c>
      <c r="FE47">
        <v>25787.5</v>
      </c>
      <c r="FF47">
        <v>38985</v>
      </c>
      <c r="FG47">
        <v>32805.300000000003</v>
      </c>
      <c r="FH47">
        <v>2.0083299999999999</v>
      </c>
      <c r="FI47">
        <v>1.81142</v>
      </c>
      <c r="FJ47">
        <v>7.23414E-2</v>
      </c>
      <c r="FK47">
        <v>0</v>
      </c>
      <c r="FL47">
        <v>29.4635</v>
      </c>
      <c r="FM47">
        <v>999.9</v>
      </c>
      <c r="FN47">
        <v>32.267000000000003</v>
      </c>
      <c r="FO47">
        <v>45.058</v>
      </c>
      <c r="FP47">
        <v>31.281500000000001</v>
      </c>
      <c r="FQ47">
        <v>59.694699999999997</v>
      </c>
      <c r="FR47">
        <v>34.711500000000001</v>
      </c>
      <c r="FS47">
        <v>1</v>
      </c>
      <c r="FT47">
        <v>0.49185000000000001</v>
      </c>
      <c r="FU47">
        <v>2.4566499999999998</v>
      </c>
      <c r="FV47">
        <v>20.3964</v>
      </c>
      <c r="FW47">
        <v>5.2469400000000004</v>
      </c>
      <c r="FX47">
        <v>11.997999999999999</v>
      </c>
      <c r="FY47">
        <v>4.9638499999999999</v>
      </c>
      <c r="FZ47">
        <v>3.3010000000000002</v>
      </c>
      <c r="GA47">
        <v>9999</v>
      </c>
      <c r="GB47">
        <v>9999</v>
      </c>
      <c r="GC47">
        <v>9999</v>
      </c>
      <c r="GD47">
        <v>999.9</v>
      </c>
      <c r="GE47">
        <v>1.8710199999999999</v>
      </c>
      <c r="GF47">
        <v>1.87625</v>
      </c>
      <c r="GG47">
        <v>1.8763700000000001</v>
      </c>
      <c r="GH47">
        <v>1.87507</v>
      </c>
      <c r="GI47">
        <v>1.87738</v>
      </c>
      <c r="GJ47">
        <v>1.87331</v>
      </c>
      <c r="GK47">
        <v>1.87103</v>
      </c>
      <c r="GL47">
        <v>1.8782700000000001</v>
      </c>
      <c r="GM47">
        <v>5</v>
      </c>
      <c r="GN47">
        <v>0</v>
      </c>
      <c r="GO47">
        <v>0</v>
      </c>
      <c r="GP47">
        <v>0</v>
      </c>
      <c r="GQ47" t="s">
        <v>371</v>
      </c>
      <c r="GR47" t="s">
        <v>372</v>
      </c>
      <c r="GS47" t="s">
        <v>373</v>
      </c>
      <c r="GT47" t="s">
        <v>373</v>
      </c>
      <c r="GU47" t="s">
        <v>373</v>
      </c>
      <c r="GV47" t="s">
        <v>373</v>
      </c>
      <c r="GW47">
        <v>0</v>
      </c>
      <c r="GX47">
        <v>100</v>
      </c>
      <c r="GY47">
        <v>100</v>
      </c>
      <c r="GZ47">
        <v>-0.56000000000000005</v>
      </c>
      <c r="HA47">
        <v>0.42180000000000001</v>
      </c>
      <c r="HB47">
        <v>-1.67216551439446</v>
      </c>
      <c r="HC47">
        <v>1.17587188380478E-3</v>
      </c>
      <c r="HD47">
        <v>-6.2601144054332803E-7</v>
      </c>
      <c r="HE47">
        <v>2.41796582943236E-10</v>
      </c>
      <c r="HF47">
        <v>0.42177999999999499</v>
      </c>
      <c r="HG47">
        <v>0</v>
      </c>
      <c r="HH47">
        <v>0</v>
      </c>
      <c r="HI47">
        <v>0</v>
      </c>
      <c r="HJ47">
        <v>2</v>
      </c>
      <c r="HK47">
        <v>2154</v>
      </c>
      <c r="HL47">
        <v>1</v>
      </c>
      <c r="HM47">
        <v>23</v>
      </c>
      <c r="HN47">
        <v>0.6</v>
      </c>
      <c r="HO47">
        <v>0.8</v>
      </c>
      <c r="HP47">
        <v>18</v>
      </c>
      <c r="HQ47">
        <v>507.51400000000001</v>
      </c>
      <c r="HR47">
        <v>444.29</v>
      </c>
      <c r="HS47">
        <v>26.999600000000001</v>
      </c>
      <c r="HT47">
        <v>33.476700000000001</v>
      </c>
      <c r="HU47">
        <v>29.999700000000001</v>
      </c>
      <c r="HV47">
        <v>33.410600000000002</v>
      </c>
      <c r="HW47">
        <v>33.383400000000002</v>
      </c>
      <c r="HX47">
        <v>59.091000000000001</v>
      </c>
      <c r="HY47">
        <v>0</v>
      </c>
      <c r="HZ47">
        <v>14.8178</v>
      </c>
      <c r="IA47">
        <v>27</v>
      </c>
      <c r="IB47">
        <v>1500</v>
      </c>
      <c r="IC47">
        <v>27.249500000000001</v>
      </c>
      <c r="ID47">
        <v>98.418899999999994</v>
      </c>
      <c r="IE47">
        <v>93.864099999999993</v>
      </c>
    </row>
    <row r="48" spans="1:239" x14ac:dyDescent="0.3">
      <c r="A48">
        <v>32</v>
      </c>
      <c r="B48">
        <v>1628179839.5</v>
      </c>
      <c r="C48">
        <v>5081.9000000953702</v>
      </c>
      <c r="D48" t="s">
        <v>527</v>
      </c>
      <c r="E48" t="s">
        <v>528</v>
      </c>
      <c r="F48">
        <v>0</v>
      </c>
      <c r="G48" t="s">
        <v>452</v>
      </c>
      <c r="H48" t="s">
        <v>453</v>
      </c>
      <c r="I48" t="s">
        <v>364</v>
      </c>
      <c r="J48">
        <v>1628179839.5</v>
      </c>
      <c r="K48">
        <f t="shared" si="0"/>
        <v>2.3216001065735591E-3</v>
      </c>
      <c r="L48">
        <f t="shared" si="1"/>
        <v>2.321600106573559</v>
      </c>
      <c r="M48">
        <f t="shared" si="2"/>
        <v>52.644646670765908</v>
      </c>
      <c r="N48">
        <f t="shared" si="3"/>
        <v>1728.068</v>
      </c>
      <c r="O48">
        <f t="shared" si="4"/>
        <v>1158.1671556439301</v>
      </c>
      <c r="P48">
        <f t="shared" si="5"/>
        <v>115.61299627804956</v>
      </c>
      <c r="Q48">
        <f t="shared" si="6"/>
        <v>172.502836294936</v>
      </c>
      <c r="R48">
        <f t="shared" si="7"/>
        <v>0.16132392708321525</v>
      </c>
      <c r="S48">
        <f t="shared" si="8"/>
        <v>2.9238270001962676</v>
      </c>
      <c r="T48">
        <f t="shared" si="9"/>
        <v>0.15653706364427175</v>
      </c>
      <c r="U48">
        <f t="shared" si="10"/>
        <v>9.8253914076060433E-2</v>
      </c>
      <c r="V48">
        <f t="shared" si="11"/>
        <v>321.55112738103963</v>
      </c>
      <c r="W48">
        <f t="shared" si="12"/>
        <v>31.732241128381894</v>
      </c>
      <c r="X48">
        <f t="shared" si="13"/>
        <v>30.764800000000001</v>
      </c>
      <c r="Y48">
        <f t="shared" si="14"/>
        <v>4.4512305246702608</v>
      </c>
      <c r="Z48">
        <f t="shared" si="15"/>
        <v>69.257991695146856</v>
      </c>
      <c r="AA48">
        <f t="shared" si="16"/>
        <v>3.0261887360208992</v>
      </c>
      <c r="AB48">
        <f t="shared" si="17"/>
        <v>4.3694433840087141</v>
      </c>
      <c r="AC48">
        <f t="shared" si="18"/>
        <v>1.4250417886493616</v>
      </c>
      <c r="AD48">
        <f t="shared" si="19"/>
        <v>-102.38256469989395</v>
      </c>
      <c r="AE48">
        <f t="shared" si="20"/>
        <v>-51.119201848374821</v>
      </c>
      <c r="AF48">
        <f t="shared" si="21"/>
        <v>-3.9107530950467946</v>
      </c>
      <c r="AG48">
        <f t="shared" si="22"/>
        <v>164.13860773772407</v>
      </c>
      <c r="AH48">
        <v>0</v>
      </c>
      <c r="AI48">
        <v>0</v>
      </c>
      <c r="AJ48">
        <f t="shared" si="23"/>
        <v>1</v>
      </c>
      <c r="AK48">
        <f t="shared" si="24"/>
        <v>0</v>
      </c>
      <c r="AL48">
        <f t="shared" si="25"/>
        <v>52108.344720387911</v>
      </c>
      <c r="AM48" t="s">
        <v>365</v>
      </c>
      <c r="AN48">
        <v>10238.9</v>
      </c>
      <c r="AO48">
        <v>302.21199999999999</v>
      </c>
      <c r="AP48">
        <v>4052.3</v>
      </c>
      <c r="AQ48">
        <f t="shared" si="26"/>
        <v>0.92542210596451402</v>
      </c>
      <c r="AR48">
        <v>-0.32343011824092399</v>
      </c>
      <c r="AS48" t="s">
        <v>529</v>
      </c>
      <c r="AT48">
        <v>10307.700000000001</v>
      </c>
      <c r="AU48">
        <v>717.76688461538504</v>
      </c>
      <c r="AV48">
        <v>1201.3800000000001</v>
      </c>
      <c r="AW48">
        <f t="shared" si="27"/>
        <v>0.402547999287998</v>
      </c>
      <c r="AX48">
        <v>0.5</v>
      </c>
      <c r="AY48">
        <f t="shared" si="28"/>
        <v>1681.4151001974299</v>
      </c>
      <c r="AZ48">
        <f t="shared" si="29"/>
        <v>52.644646670765908</v>
      </c>
      <c r="BA48">
        <f t="shared" si="30"/>
        <v>338.42514227855207</v>
      </c>
      <c r="BB48">
        <f t="shared" si="31"/>
        <v>3.1502082253684636E-2</v>
      </c>
      <c r="BC48">
        <f t="shared" si="32"/>
        <v>2.3730376733423229</v>
      </c>
      <c r="BD48">
        <f t="shared" si="33"/>
        <v>256.7698584625486</v>
      </c>
      <c r="BE48" t="s">
        <v>530</v>
      </c>
      <c r="BF48">
        <v>553.03</v>
      </c>
      <c r="BG48">
        <f t="shared" si="34"/>
        <v>553.03</v>
      </c>
      <c r="BH48">
        <f t="shared" si="35"/>
        <v>0.5396710449649571</v>
      </c>
      <c r="BI48">
        <f t="shared" si="36"/>
        <v>0.7459136506279247</v>
      </c>
      <c r="BJ48">
        <f t="shared" si="37"/>
        <v>0.81471849842967237</v>
      </c>
      <c r="BK48">
        <f t="shared" si="38"/>
        <v>0.53784511391043166</v>
      </c>
      <c r="BL48">
        <f t="shared" si="39"/>
        <v>0.76022749332815653</v>
      </c>
      <c r="BM48">
        <f t="shared" si="40"/>
        <v>0.57471671520176892</v>
      </c>
      <c r="BN48">
        <f t="shared" si="41"/>
        <v>0.42528328479823108</v>
      </c>
      <c r="BO48">
        <f t="shared" si="42"/>
        <v>2000.26</v>
      </c>
      <c r="BP48">
        <f t="shared" si="43"/>
        <v>1681.4151001974299</v>
      </c>
      <c r="BQ48">
        <f t="shared" si="44"/>
        <v>0.84059827232331286</v>
      </c>
      <c r="BR48">
        <f t="shared" si="45"/>
        <v>0.1607546655839939</v>
      </c>
      <c r="BS48">
        <v>6</v>
      </c>
      <c r="BT48">
        <v>0.5</v>
      </c>
      <c r="BU48" t="s">
        <v>368</v>
      </c>
      <c r="BV48">
        <v>2</v>
      </c>
      <c r="BW48">
        <v>1628179839.5</v>
      </c>
      <c r="BX48">
        <v>1728.068</v>
      </c>
      <c r="BY48">
        <v>1796.0293305095799</v>
      </c>
      <c r="BZ48">
        <v>30.3152112104239</v>
      </c>
      <c r="CA48">
        <v>27.614799999999999</v>
      </c>
      <c r="CB48">
        <v>1728.38</v>
      </c>
      <c r="CC48">
        <v>30.146599999999999</v>
      </c>
      <c r="CD48">
        <v>500.19499999999999</v>
      </c>
      <c r="CE48">
        <v>99.724000000000004</v>
      </c>
      <c r="CF48">
        <v>0.100102</v>
      </c>
      <c r="CG48">
        <v>30.4405</v>
      </c>
      <c r="CH48">
        <v>30.764800000000001</v>
      </c>
      <c r="CI48">
        <v>999.9</v>
      </c>
      <c r="CJ48">
        <v>0</v>
      </c>
      <c r="CK48">
        <v>0</v>
      </c>
      <c r="CL48">
        <v>9995</v>
      </c>
      <c r="CM48">
        <v>0</v>
      </c>
      <c r="CN48">
        <v>1374.08</v>
      </c>
      <c r="CO48">
        <v>-71.782700000000006</v>
      </c>
      <c r="CP48">
        <v>1782.61</v>
      </c>
      <c r="CQ48">
        <v>1851.02</v>
      </c>
      <c r="CR48">
        <v>2.95363</v>
      </c>
      <c r="CS48">
        <v>1799.9</v>
      </c>
      <c r="CT48">
        <v>27.614799999999999</v>
      </c>
      <c r="CU48">
        <v>3.0484</v>
      </c>
      <c r="CV48">
        <v>2.7538499999999999</v>
      </c>
      <c r="CW48">
        <v>24.294699999999999</v>
      </c>
      <c r="CX48">
        <v>22.610099999999999</v>
      </c>
      <c r="CY48">
        <v>2000.26</v>
      </c>
      <c r="CZ48">
        <v>0.98000799999999999</v>
      </c>
      <c r="DA48">
        <v>1.9992099999999999E-2</v>
      </c>
      <c r="DB48">
        <v>0</v>
      </c>
      <c r="DC48">
        <v>717.68700000000001</v>
      </c>
      <c r="DD48">
        <v>4.9996700000000001</v>
      </c>
      <c r="DE48">
        <v>14663.9</v>
      </c>
      <c r="DF48">
        <v>16736.2</v>
      </c>
      <c r="DG48">
        <v>49.5</v>
      </c>
      <c r="DH48">
        <v>50.5</v>
      </c>
      <c r="DI48">
        <v>50.061999999999998</v>
      </c>
      <c r="DJ48">
        <v>50.436999999999998</v>
      </c>
      <c r="DK48">
        <v>50.875</v>
      </c>
      <c r="DL48">
        <v>1955.37</v>
      </c>
      <c r="DM48">
        <v>39.89</v>
      </c>
      <c r="DN48">
        <v>0</v>
      </c>
      <c r="DO48">
        <v>89.799999952316298</v>
      </c>
      <c r="DP48">
        <v>0</v>
      </c>
      <c r="DQ48">
        <v>717.76688461538504</v>
      </c>
      <c r="DR48">
        <v>0.53917950049085295</v>
      </c>
      <c r="DS48">
        <v>1.70939355959231E-2</v>
      </c>
      <c r="DT48">
        <v>14662.25</v>
      </c>
      <c r="DU48">
        <v>15</v>
      </c>
      <c r="DV48">
        <v>1628179870.5</v>
      </c>
      <c r="DW48" t="s">
        <v>531</v>
      </c>
      <c r="DX48">
        <v>1628179870.5</v>
      </c>
      <c r="DY48">
        <v>1628179862.5</v>
      </c>
      <c r="DZ48">
        <v>35</v>
      </c>
      <c r="EA48">
        <v>-0.13800000000000001</v>
      </c>
      <c r="EB48">
        <v>3.2000000000000001E-2</v>
      </c>
      <c r="EC48">
        <v>-0.312</v>
      </c>
      <c r="ED48">
        <v>0.45400000000000001</v>
      </c>
      <c r="EE48">
        <v>1800</v>
      </c>
      <c r="EF48">
        <v>28</v>
      </c>
      <c r="EG48">
        <v>0.03</v>
      </c>
      <c r="EH48">
        <v>0.03</v>
      </c>
      <c r="EI48">
        <v>55.442680878733</v>
      </c>
      <c r="EJ48">
        <v>0.36388489651195199</v>
      </c>
      <c r="EK48">
        <v>0.132928497400333</v>
      </c>
      <c r="EL48">
        <v>1</v>
      </c>
      <c r="EM48">
        <v>0.18174775670333501</v>
      </c>
      <c r="EN48">
        <v>-8.6840057081541602E-3</v>
      </c>
      <c r="EO48">
        <v>1.5601209990400899E-3</v>
      </c>
      <c r="EP48">
        <v>1</v>
      </c>
      <c r="EQ48">
        <v>2</v>
      </c>
      <c r="ER48">
        <v>2</v>
      </c>
      <c r="ES48" t="s">
        <v>370</v>
      </c>
      <c r="ET48">
        <v>2.9201100000000002</v>
      </c>
      <c r="EU48">
        <v>2.7865500000000001</v>
      </c>
      <c r="EV48">
        <v>0.235126</v>
      </c>
      <c r="EW48">
        <v>0.241948</v>
      </c>
      <c r="EX48">
        <v>0.135935</v>
      </c>
      <c r="EY48">
        <v>0.12797900000000001</v>
      </c>
      <c r="EZ48">
        <v>18526.7</v>
      </c>
      <c r="FA48">
        <v>15913</v>
      </c>
      <c r="FB48">
        <v>23935.200000000001</v>
      </c>
      <c r="FC48">
        <v>20608.5</v>
      </c>
      <c r="FD48">
        <v>30392.7</v>
      </c>
      <c r="FE48">
        <v>25728.799999999999</v>
      </c>
      <c r="FF48">
        <v>38984.6</v>
      </c>
      <c r="FG48">
        <v>32797.599999999999</v>
      </c>
      <c r="FH48">
        <v>2.0083000000000002</v>
      </c>
      <c r="FI48">
        <v>1.81335</v>
      </c>
      <c r="FJ48">
        <v>7.0437799999999995E-2</v>
      </c>
      <c r="FK48">
        <v>0</v>
      </c>
      <c r="FL48">
        <v>29.6189</v>
      </c>
      <c r="FM48">
        <v>999.9</v>
      </c>
      <c r="FN48">
        <v>32.646000000000001</v>
      </c>
      <c r="FO48">
        <v>45.158999999999999</v>
      </c>
      <c r="FP48">
        <v>31.814499999999999</v>
      </c>
      <c r="FQ48">
        <v>60.024700000000003</v>
      </c>
      <c r="FR48">
        <v>34.174700000000001</v>
      </c>
      <c r="FS48">
        <v>1</v>
      </c>
      <c r="FT48">
        <v>0.49166199999999999</v>
      </c>
      <c r="FU48">
        <v>2.5242</v>
      </c>
      <c r="FV48">
        <v>20.3949</v>
      </c>
      <c r="FW48">
        <v>5.2467899999999998</v>
      </c>
      <c r="FX48">
        <v>11.997999999999999</v>
      </c>
      <c r="FY48">
        <v>4.9638999999999998</v>
      </c>
      <c r="FZ48">
        <v>3.3010000000000002</v>
      </c>
      <c r="GA48">
        <v>9999</v>
      </c>
      <c r="GB48">
        <v>9999</v>
      </c>
      <c r="GC48">
        <v>9999</v>
      </c>
      <c r="GD48">
        <v>999.9</v>
      </c>
      <c r="GE48">
        <v>1.8710199999999999</v>
      </c>
      <c r="GF48">
        <v>1.87625</v>
      </c>
      <c r="GG48">
        <v>1.8763700000000001</v>
      </c>
      <c r="GH48">
        <v>1.8750800000000001</v>
      </c>
      <c r="GI48">
        <v>1.8774299999999999</v>
      </c>
      <c r="GJ48">
        <v>1.8733200000000001</v>
      </c>
      <c r="GK48">
        <v>1.87103</v>
      </c>
      <c r="GL48">
        <v>1.87822</v>
      </c>
      <c r="GM48">
        <v>5</v>
      </c>
      <c r="GN48">
        <v>0</v>
      </c>
      <c r="GO48">
        <v>0</v>
      </c>
      <c r="GP48">
        <v>0</v>
      </c>
      <c r="GQ48" t="s">
        <v>371</v>
      </c>
      <c r="GR48" t="s">
        <v>372</v>
      </c>
      <c r="GS48" t="s">
        <v>373</v>
      </c>
      <c r="GT48" t="s">
        <v>373</v>
      </c>
      <c r="GU48" t="s">
        <v>373</v>
      </c>
      <c r="GV48" t="s">
        <v>373</v>
      </c>
      <c r="GW48">
        <v>0</v>
      </c>
      <c r="GX48">
        <v>100</v>
      </c>
      <c r="GY48">
        <v>100</v>
      </c>
      <c r="GZ48">
        <v>-0.312</v>
      </c>
      <c r="HA48">
        <v>0.45400000000000001</v>
      </c>
      <c r="HB48">
        <v>-1.67216551439446</v>
      </c>
      <c r="HC48">
        <v>1.17587188380478E-3</v>
      </c>
      <c r="HD48">
        <v>-6.2601144054332803E-7</v>
      </c>
      <c r="HE48">
        <v>2.41796582943236E-10</v>
      </c>
      <c r="HF48">
        <v>0.42177999999999499</v>
      </c>
      <c r="HG48">
        <v>0</v>
      </c>
      <c r="HH48">
        <v>0</v>
      </c>
      <c r="HI48">
        <v>0</v>
      </c>
      <c r="HJ48">
        <v>2</v>
      </c>
      <c r="HK48">
        <v>2154</v>
      </c>
      <c r="HL48">
        <v>1</v>
      </c>
      <c r="HM48">
        <v>23</v>
      </c>
      <c r="HN48">
        <v>2.1</v>
      </c>
      <c r="HO48">
        <v>2.4</v>
      </c>
      <c r="HP48">
        <v>18</v>
      </c>
      <c r="HQ48">
        <v>507.28399999999999</v>
      </c>
      <c r="HR48">
        <v>445.375</v>
      </c>
      <c r="HS48">
        <v>26.9998</v>
      </c>
      <c r="HT48">
        <v>33.451900000000002</v>
      </c>
      <c r="HU48">
        <v>30.0001</v>
      </c>
      <c r="HV48">
        <v>33.382800000000003</v>
      </c>
      <c r="HW48">
        <v>33.363799999999998</v>
      </c>
      <c r="HX48">
        <v>68.528000000000006</v>
      </c>
      <c r="HY48">
        <v>2.6132200000000001</v>
      </c>
      <c r="HZ48">
        <v>18.286799999999999</v>
      </c>
      <c r="IA48">
        <v>27</v>
      </c>
      <c r="IB48">
        <v>1800</v>
      </c>
      <c r="IC48">
        <v>27.408999999999999</v>
      </c>
      <c r="ID48">
        <v>98.417900000000003</v>
      </c>
      <c r="IE48">
        <v>93.843500000000006</v>
      </c>
    </row>
    <row r="49" spans="1:239" x14ac:dyDescent="0.3">
      <c r="A49">
        <v>33</v>
      </c>
      <c r="B49">
        <v>1628180548</v>
      </c>
      <c r="C49">
        <v>5790.4000000953702</v>
      </c>
      <c r="D49" t="s">
        <v>532</v>
      </c>
      <c r="E49" t="s">
        <v>533</v>
      </c>
      <c r="F49">
        <v>0</v>
      </c>
      <c r="G49" t="s">
        <v>362</v>
      </c>
      <c r="H49" t="s">
        <v>534</v>
      </c>
      <c r="I49" t="s">
        <v>364</v>
      </c>
      <c r="J49">
        <v>1628180548</v>
      </c>
      <c r="K49">
        <f t="shared" ref="K49:K64" si="46">(L49)/1000</f>
        <v>3.720506419948171E-3</v>
      </c>
      <c r="L49">
        <f t="shared" ref="L49:L64" si="47">1000*CD49*AJ49*(BZ49-CA49)/(100*BS49*(1000-AJ49*BZ49))</f>
        <v>3.7205064199481712</v>
      </c>
      <c r="M49">
        <f t="shared" ref="M49:M64" si="48">CD49*AJ49*(BY49-BX49*(1000-AJ49*CA49)/(1000-AJ49*BZ49))/(100*BS49)</f>
        <v>43.973295761274898</v>
      </c>
      <c r="N49">
        <f t="shared" ref="N49:N64" si="49">BX49 - IF(AJ49&gt;1, M49*BS49*100/(AL49*CL49), 0)</f>
        <v>346.57900000000001</v>
      </c>
      <c r="O49">
        <f t="shared" ref="O49:O64" si="50">((U49-K49/2)*N49-M49)/(U49+K49/2)</f>
        <v>90.73448913231897</v>
      </c>
      <c r="P49">
        <f t="shared" ref="P49:P64" si="51">O49*(CE49+CF49)/1000</f>
        <v>9.0575063190844141</v>
      </c>
      <c r="Q49">
        <f t="shared" ref="Q49:Q64" si="52">(BX49 - IF(AJ49&gt;1, M49*BS49*100/(AL49*CL49), 0))*(CE49+CF49)/1000</f>
        <v>34.597003990225993</v>
      </c>
      <c r="R49">
        <f t="shared" ref="R49:R64" si="53">2/((1/T49-1/S49)+SIGN(T49)*SQRT((1/T49-1/S49)*(1/T49-1/S49) + 4*BT49/((BT49+1)*(BT49+1))*(2*1/T49*1/S49-1/S49*1/S49)))</f>
        <v>0.29340369203358924</v>
      </c>
      <c r="S49">
        <f t="shared" ref="S49:S64" si="54">IF(LEFT(BU49,1)&lt;&gt;"0",IF(LEFT(BU49,1)="1",3,BV49),$D$5+$E$5*(CL49*CE49/($K$5*1000))+$F$5*(CL49*CE49/($K$5*1000))*MAX(MIN(BS49,$J$5),$I$5)*MAX(MIN(BS49,$J$5),$I$5)+$G$5*MAX(MIN(BS49,$J$5),$I$5)*(CL49*CE49/($K$5*1000))+$H$5*(CL49*CE49/($K$5*1000))*(CL49*CE49/($K$5*1000)))</f>
        <v>2.9249173155890751</v>
      </c>
      <c r="T49">
        <f t="shared" ref="T49:T64" si="55">K49*(1000-(1000*0.61365*EXP(17.502*X49/(240.97+X49))/(CE49+CF49)+BZ49)/2)/(1000*0.61365*EXP(17.502*X49/(240.97+X49))/(CE49+CF49)-BZ49)</f>
        <v>0.277978413891803</v>
      </c>
      <c r="U49">
        <f t="shared" ref="U49:U64" si="56">1/((BT49+1)/(R49/1.6)+1/(S49/1.37)) + BT49/((BT49+1)/(R49/1.6) + BT49/(S49/1.37))</f>
        <v>0.17505479961757447</v>
      </c>
      <c r="V49">
        <f t="shared" ref="V49:V64" si="57">(BO49*BR49)</f>
        <v>321.50701838118846</v>
      </c>
      <c r="W49">
        <f t="shared" ref="W49:W64" si="58">(CG49+(V49+2*0.95*0.0000000567*(((CG49+$B$7)+273)^4-(CG49+273)^4)-44100*K49)/(1.84*29.3*S49+8*0.95*0.0000000567*(CG49+273)^3))</f>
        <v>31.040072644528632</v>
      </c>
      <c r="X49">
        <f t="shared" ref="X49:X64" si="59">($C$7*CH49+$D$7*CI49+$E$7*W49)</f>
        <v>30.297899999999998</v>
      </c>
      <c r="Y49">
        <f t="shared" ref="Y49:Y64" si="60">0.61365*EXP(17.502*X49/(240.97+X49))</f>
        <v>4.3338967340655943</v>
      </c>
      <c r="Z49">
        <f t="shared" ref="Z49:Z64" si="61">(AA49/AB49*100)</f>
        <v>71.063936806224092</v>
      </c>
      <c r="AA49">
        <f t="shared" ref="AA49:AA64" si="62">BZ49*(CE49+CF49)/1000</f>
        <v>3.0472278847801202</v>
      </c>
      <c r="AB49">
        <f t="shared" ref="AB49:AB64" si="63">0.61365*EXP(17.502*CG49/(240.97+CG49))</f>
        <v>4.2880088294140641</v>
      </c>
      <c r="AC49">
        <f t="shared" ref="AC49:AC64" si="64">(Y49-BZ49*(CE49+CF49)/1000)</f>
        <v>1.2866688492854741</v>
      </c>
      <c r="AD49">
        <f t="shared" ref="AD49:AD64" si="65">(-K49*44100)</f>
        <v>-164.07433311971434</v>
      </c>
      <c r="AE49">
        <f t="shared" ref="AE49:AE64" si="66">2*29.3*S49*0.92*(CG49-X49)</f>
        <v>-29.266919214227471</v>
      </c>
      <c r="AF49">
        <f t="shared" ref="AF49:AF64" si="67">2*0.95*0.0000000567*(((CG49+$B$7)+273)^4-(X49+273)^4)</f>
        <v>-2.2293803541072732</v>
      </c>
      <c r="AG49">
        <f t="shared" ref="AG49:AG64" si="68">V49+AF49+AD49+AE49</f>
        <v>125.93638569313939</v>
      </c>
      <c r="AH49">
        <v>0</v>
      </c>
      <c r="AI49">
        <v>0</v>
      </c>
      <c r="AJ49">
        <f t="shared" ref="AJ49:AJ64" si="69">IF(AH49*$H$13&gt;=AL49,1,(AL49/(AL49-AH49*$H$13)))</f>
        <v>1</v>
      </c>
      <c r="AK49">
        <f t="shared" ref="AK49:AK64" si="70">(AJ49-1)*100</f>
        <v>0</v>
      </c>
      <c r="AL49">
        <f t="shared" ref="AL49:AL64" si="71">MAX(0,($B$13+$C$13*CL49)/(1+$D$13*CL49)*CE49/(CG49+273)*$E$13)</f>
        <v>52195.907446658646</v>
      </c>
      <c r="AM49" t="s">
        <v>365</v>
      </c>
      <c r="AN49">
        <v>10238.9</v>
      </c>
      <c r="AO49">
        <v>302.21199999999999</v>
      </c>
      <c r="AP49">
        <v>4052.3</v>
      </c>
      <c r="AQ49">
        <f t="shared" ref="AQ49:AQ64" si="72">1-AO49/AP49</f>
        <v>0.92542210596451402</v>
      </c>
      <c r="AR49">
        <v>-0.32343011824092399</v>
      </c>
      <c r="AS49" t="s">
        <v>535</v>
      </c>
      <c r="AT49">
        <v>10328.4</v>
      </c>
      <c r="AU49">
        <v>720.65965384615401</v>
      </c>
      <c r="AV49">
        <v>1026.83</v>
      </c>
      <c r="AW49">
        <f t="shared" ref="AW49:AW64" si="73">1-AU49/AV49</f>
        <v>0.29817043342505178</v>
      </c>
      <c r="AX49">
        <v>0.5</v>
      </c>
      <c r="AY49">
        <f t="shared" ref="AY49:AY64" si="74">BP49</f>
        <v>1681.1802001975068</v>
      </c>
      <c r="AZ49">
        <f t="shared" ref="AZ49:AZ64" si="75">M49</f>
        <v>43.973295761274898</v>
      </c>
      <c r="BA49">
        <f t="shared" ref="BA49:BA64" si="76">AW49*AX49*AY49</f>
        <v>250.63911447925295</v>
      </c>
      <c r="BB49">
        <f t="shared" ref="BB49:BB64" si="77">(AZ49-AR49)/AY49</f>
        <v>2.6348588851041545E-2</v>
      </c>
      <c r="BC49">
        <f t="shared" ref="BC49:BC64" si="78">(AP49-AV49)/AV49</f>
        <v>2.9464176153793717</v>
      </c>
      <c r="BD49">
        <f t="shared" ref="BD49:BD64" si="79">AO49/(AQ49+AO49/AV49)</f>
        <v>247.76804033113149</v>
      </c>
      <c r="BE49" t="s">
        <v>536</v>
      </c>
      <c r="BF49">
        <v>539.66999999999996</v>
      </c>
      <c r="BG49">
        <f t="shared" ref="BG49:BG64" si="80">IF(BF49&lt;&gt;0, BF49, BD49)</f>
        <v>539.66999999999996</v>
      </c>
      <c r="BH49">
        <f t="shared" ref="BH49:BH64" si="81">1-BG49/AV49</f>
        <v>0.47443101584488179</v>
      </c>
      <c r="BI49">
        <f t="shared" ref="BI49:BI64" si="82">(AV49-AU49)/(AV49-BG49)</f>
        <v>0.62848006025504133</v>
      </c>
      <c r="BJ49">
        <f t="shared" ref="BJ49:BJ64" si="83">(AP49-AV49)/(AP49-BG49)</f>
        <v>0.86131189450639556</v>
      </c>
      <c r="BK49">
        <f t="shared" ref="BK49:BK64" si="84">(AV49-AU49)/(AV49-AO49)</f>
        <v>0.42252655351350082</v>
      </c>
      <c r="BL49">
        <f t="shared" ref="BL49:BL64" si="85">(AP49-AV49)/(AP49-AO49)</f>
        <v>0.80677306772534407</v>
      </c>
      <c r="BM49">
        <f t="shared" ref="BM49:BM64" si="86">(BI49*BG49/AU49)</f>
        <v>0.47064079736902309</v>
      </c>
      <c r="BN49">
        <f t="shared" ref="BN49:BN64" si="87">(1-BM49)</f>
        <v>0.52935920263097691</v>
      </c>
      <c r="BO49">
        <f t="shared" ref="BO49:BO64" si="88">$B$11*CM49+$C$11*CN49+$F$11*CY49*(1-DB49)</f>
        <v>1999.98</v>
      </c>
      <c r="BP49">
        <f t="shared" ref="BP49:BP64" si="89">BO49*BQ49</f>
        <v>1681.1802001975068</v>
      </c>
      <c r="BQ49">
        <f t="shared" ref="BQ49:BQ64" si="90">($B$11*$D$9+$C$11*$D$9+$F$11*((DL49+DD49)/MAX(DL49+DD49+DM49, 0.1)*$I$9+DM49/MAX(DL49+DD49+DM49, 0.1)*$J$9))/($B$11+$C$11+$F$11)</f>
        <v>0.84059850608381426</v>
      </c>
      <c r="BR49">
        <f t="shared" ref="BR49:BR64" si="91">($B$11*$K$9+$C$11*$K$9+$F$11*((DL49+DD49)/MAX(DL49+DD49+DM49, 0.1)*$P$9+DM49/MAX(DL49+DD49+DM49, 0.1)*$Q$9))/($B$11+$C$11+$F$11)</f>
        <v>0.16075511674176166</v>
      </c>
      <c r="BS49">
        <v>6</v>
      </c>
      <c r="BT49">
        <v>0.5</v>
      </c>
      <c r="BU49" t="s">
        <v>368</v>
      </c>
      <c r="BV49">
        <v>2</v>
      </c>
      <c r="BW49">
        <v>1628180548</v>
      </c>
      <c r="BX49">
        <v>346.57900000000001</v>
      </c>
      <c r="BY49">
        <v>400.87789592038501</v>
      </c>
      <c r="BZ49">
        <v>30.5259147115042</v>
      </c>
      <c r="CA49">
        <v>26.198899999999998</v>
      </c>
      <c r="CB49">
        <v>347.50799999999998</v>
      </c>
      <c r="CC49">
        <v>29.905799999999999</v>
      </c>
      <c r="CD49">
        <v>500.15100000000001</v>
      </c>
      <c r="CE49">
        <v>99.724199999999996</v>
      </c>
      <c r="CF49">
        <v>0.100094</v>
      </c>
      <c r="CG49">
        <v>30.112300000000001</v>
      </c>
      <c r="CH49">
        <v>30.297899999999998</v>
      </c>
      <c r="CI49">
        <v>999.9</v>
      </c>
      <c r="CJ49">
        <v>0</v>
      </c>
      <c r="CK49">
        <v>0</v>
      </c>
      <c r="CL49">
        <v>10001.200000000001</v>
      </c>
      <c r="CM49">
        <v>0</v>
      </c>
      <c r="CN49">
        <v>331.69099999999997</v>
      </c>
      <c r="CO49">
        <v>-53.435899999999997</v>
      </c>
      <c r="CP49">
        <v>357.40899999999999</v>
      </c>
      <c r="CQ49">
        <v>410.77699999999999</v>
      </c>
      <c r="CR49">
        <v>4.1001899999999996</v>
      </c>
      <c r="CS49">
        <v>400.01499999999999</v>
      </c>
      <c r="CT49">
        <v>26.198899999999998</v>
      </c>
      <c r="CU49">
        <v>3.02155</v>
      </c>
      <c r="CV49">
        <v>2.61266</v>
      </c>
      <c r="CW49">
        <v>24.147200000000002</v>
      </c>
      <c r="CX49">
        <v>21.745899999999999</v>
      </c>
      <c r="CY49">
        <v>1999.98</v>
      </c>
      <c r="CZ49">
        <v>0.98000200000000004</v>
      </c>
      <c r="DA49">
        <v>1.99984E-2</v>
      </c>
      <c r="DB49">
        <v>0</v>
      </c>
      <c r="DC49">
        <v>720.596</v>
      </c>
      <c r="DD49">
        <v>4.9996700000000001</v>
      </c>
      <c r="DE49">
        <v>14315.4</v>
      </c>
      <c r="DF49">
        <v>16733.900000000001</v>
      </c>
      <c r="DG49">
        <v>48.625</v>
      </c>
      <c r="DH49">
        <v>49.686999999999998</v>
      </c>
      <c r="DI49">
        <v>49.311999999999998</v>
      </c>
      <c r="DJ49">
        <v>49.75</v>
      </c>
      <c r="DK49">
        <v>50.125</v>
      </c>
      <c r="DL49">
        <v>1955.08</v>
      </c>
      <c r="DM49">
        <v>39.9</v>
      </c>
      <c r="DN49">
        <v>0</v>
      </c>
      <c r="DO49">
        <v>708</v>
      </c>
      <c r="DP49">
        <v>0</v>
      </c>
      <c r="DQ49">
        <v>720.65965384615401</v>
      </c>
      <c r="DR49">
        <v>-1.1924444507354099</v>
      </c>
      <c r="DS49">
        <v>-26.150427447003299</v>
      </c>
      <c r="DT49">
        <v>14318.734615384599</v>
      </c>
      <c r="DU49">
        <v>15</v>
      </c>
      <c r="DV49">
        <v>1628180511</v>
      </c>
      <c r="DW49" t="s">
        <v>537</v>
      </c>
      <c r="DX49">
        <v>1628180510.5</v>
      </c>
      <c r="DY49">
        <v>1628180511</v>
      </c>
      <c r="DZ49">
        <v>37</v>
      </c>
      <c r="EA49">
        <v>0.51500000000000001</v>
      </c>
      <c r="EB49">
        <v>-7.8E-2</v>
      </c>
      <c r="EC49">
        <v>-0.88500000000000001</v>
      </c>
      <c r="ED49">
        <v>0.39300000000000002</v>
      </c>
      <c r="EE49">
        <v>400</v>
      </c>
      <c r="EF49">
        <v>26</v>
      </c>
      <c r="EG49">
        <v>0.05</v>
      </c>
      <c r="EH49">
        <v>0.02</v>
      </c>
      <c r="EI49">
        <v>43.457721426468602</v>
      </c>
      <c r="EJ49">
        <v>-0.26265634403033999</v>
      </c>
      <c r="EK49">
        <v>0.19585858787514801</v>
      </c>
      <c r="EL49">
        <v>1</v>
      </c>
      <c r="EM49">
        <v>0.26217611249994899</v>
      </c>
      <c r="EN49">
        <v>8.9541223131571701E-2</v>
      </c>
      <c r="EO49">
        <v>1.5932183589804302E-2</v>
      </c>
      <c r="EP49">
        <v>1</v>
      </c>
      <c r="EQ49">
        <v>2</v>
      </c>
      <c r="ER49">
        <v>2</v>
      </c>
      <c r="ES49" t="s">
        <v>370</v>
      </c>
      <c r="ET49">
        <v>2.91987</v>
      </c>
      <c r="EU49">
        <v>2.7865899999999999</v>
      </c>
      <c r="EV49">
        <v>7.9574000000000006E-2</v>
      </c>
      <c r="EW49">
        <v>8.9297600000000005E-2</v>
      </c>
      <c r="EX49">
        <v>0.13516300000000001</v>
      </c>
      <c r="EY49">
        <v>0.123456</v>
      </c>
      <c r="EZ49">
        <v>22296.799999999999</v>
      </c>
      <c r="FA49">
        <v>19121.099999999999</v>
      </c>
      <c r="FB49">
        <v>23932</v>
      </c>
      <c r="FC49">
        <v>20607.3</v>
      </c>
      <c r="FD49">
        <v>30416.1</v>
      </c>
      <c r="FE49">
        <v>25861.4</v>
      </c>
      <c r="FF49">
        <v>38979.800000000003</v>
      </c>
      <c r="FG49">
        <v>32797</v>
      </c>
      <c r="FH49">
        <v>2.0073799999999999</v>
      </c>
      <c r="FI49">
        <v>1.7975699999999999</v>
      </c>
      <c r="FJ49">
        <v>8.0451400000000006E-2</v>
      </c>
      <c r="FK49">
        <v>0</v>
      </c>
      <c r="FL49">
        <v>28.9879</v>
      </c>
      <c r="FM49">
        <v>999.9</v>
      </c>
      <c r="FN49">
        <v>33.201000000000001</v>
      </c>
      <c r="FO49">
        <v>46.216999999999999</v>
      </c>
      <c r="FP49">
        <v>34.156999999999996</v>
      </c>
      <c r="FQ49">
        <v>60.824800000000003</v>
      </c>
      <c r="FR49">
        <v>34.763599999999997</v>
      </c>
      <c r="FS49">
        <v>1</v>
      </c>
      <c r="FT49">
        <v>0.50006600000000001</v>
      </c>
      <c r="FU49">
        <v>2.1016900000000001</v>
      </c>
      <c r="FV49">
        <v>20.403199999999998</v>
      </c>
      <c r="FW49">
        <v>5.2454400000000003</v>
      </c>
      <c r="FX49">
        <v>11.997999999999999</v>
      </c>
      <c r="FY49">
        <v>4.9636500000000003</v>
      </c>
      <c r="FZ49">
        <v>3.3009300000000001</v>
      </c>
      <c r="GA49">
        <v>9999</v>
      </c>
      <c r="GB49">
        <v>9999</v>
      </c>
      <c r="GC49">
        <v>9999</v>
      </c>
      <c r="GD49">
        <v>999.9</v>
      </c>
      <c r="GE49">
        <v>1.871</v>
      </c>
      <c r="GF49">
        <v>1.8762399999999999</v>
      </c>
      <c r="GG49">
        <v>1.8763700000000001</v>
      </c>
      <c r="GH49">
        <v>1.8750500000000001</v>
      </c>
      <c r="GI49">
        <v>1.8773200000000001</v>
      </c>
      <c r="GJ49">
        <v>1.87331</v>
      </c>
      <c r="GK49">
        <v>1.87103</v>
      </c>
      <c r="GL49">
        <v>1.8782000000000001</v>
      </c>
      <c r="GM49">
        <v>5</v>
      </c>
      <c r="GN49">
        <v>0</v>
      </c>
      <c r="GO49">
        <v>0</v>
      </c>
      <c r="GP49">
        <v>0</v>
      </c>
      <c r="GQ49" t="s">
        <v>371</v>
      </c>
      <c r="GR49" t="s">
        <v>372</v>
      </c>
      <c r="GS49" t="s">
        <v>373</v>
      </c>
      <c r="GT49" t="s">
        <v>373</v>
      </c>
      <c r="GU49" t="s">
        <v>373</v>
      </c>
      <c r="GV49" t="s">
        <v>373</v>
      </c>
      <c r="GW49">
        <v>0</v>
      </c>
      <c r="GX49">
        <v>100</v>
      </c>
      <c r="GY49">
        <v>100</v>
      </c>
      <c r="GZ49">
        <v>-0.92900000000000005</v>
      </c>
      <c r="HA49">
        <v>0.39329999999999998</v>
      </c>
      <c r="HB49">
        <v>-1.27164971946512</v>
      </c>
      <c r="HC49">
        <v>1.17587188380478E-3</v>
      </c>
      <c r="HD49">
        <v>-6.2601144054332803E-7</v>
      </c>
      <c r="HE49">
        <v>2.41796582943236E-10</v>
      </c>
      <c r="HF49">
        <v>0.39323999999999898</v>
      </c>
      <c r="HG49">
        <v>0</v>
      </c>
      <c r="HH49">
        <v>0</v>
      </c>
      <c r="HI49">
        <v>0</v>
      </c>
      <c r="HJ49">
        <v>2</v>
      </c>
      <c r="HK49">
        <v>2154</v>
      </c>
      <c r="HL49">
        <v>1</v>
      </c>
      <c r="HM49">
        <v>23</v>
      </c>
      <c r="HN49">
        <v>0.6</v>
      </c>
      <c r="HO49">
        <v>0.6</v>
      </c>
      <c r="HP49">
        <v>18</v>
      </c>
      <c r="HQ49">
        <v>507.36700000000002</v>
      </c>
      <c r="HR49">
        <v>435.79500000000002</v>
      </c>
      <c r="HS49">
        <v>26.995799999999999</v>
      </c>
      <c r="HT49">
        <v>33.592300000000002</v>
      </c>
      <c r="HU49">
        <v>29.9985</v>
      </c>
      <c r="HV49">
        <v>33.4694</v>
      </c>
      <c r="HW49">
        <v>33.418399999999998</v>
      </c>
      <c r="HX49">
        <v>20.126200000000001</v>
      </c>
      <c r="HY49">
        <v>19.7789</v>
      </c>
      <c r="HZ49">
        <v>23.337900000000001</v>
      </c>
      <c r="IA49">
        <v>27</v>
      </c>
      <c r="IB49">
        <v>400</v>
      </c>
      <c r="IC49">
        <v>26.1919</v>
      </c>
      <c r="ID49">
        <v>98.4054</v>
      </c>
      <c r="IE49">
        <v>93.840199999999996</v>
      </c>
    </row>
    <row r="50" spans="1:239" x14ac:dyDescent="0.3">
      <c r="A50">
        <v>34</v>
      </c>
      <c r="B50">
        <v>1628180728.5</v>
      </c>
      <c r="C50">
        <v>5970.9000000953702</v>
      </c>
      <c r="D50" t="s">
        <v>538</v>
      </c>
      <c r="E50" t="s">
        <v>539</v>
      </c>
      <c r="F50">
        <v>0</v>
      </c>
      <c r="G50" t="s">
        <v>362</v>
      </c>
      <c r="H50" t="s">
        <v>534</v>
      </c>
      <c r="I50" t="s">
        <v>364</v>
      </c>
      <c r="J50">
        <v>1628180728.5</v>
      </c>
      <c r="K50">
        <f t="shared" si="46"/>
        <v>4.0538436970051217E-3</v>
      </c>
      <c r="L50">
        <f t="shared" si="47"/>
        <v>4.0538436970051217</v>
      </c>
      <c r="M50">
        <f t="shared" si="48"/>
        <v>37.004424432842733</v>
      </c>
      <c r="N50">
        <f t="shared" si="49"/>
        <v>255.90700000000001</v>
      </c>
      <c r="O50">
        <f t="shared" si="50"/>
        <v>60.210324263497029</v>
      </c>
      <c r="P50">
        <f t="shared" si="51"/>
        <v>6.0110501566900574</v>
      </c>
      <c r="Q50">
        <f t="shared" si="52"/>
        <v>25.548273178470001</v>
      </c>
      <c r="R50">
        <f t="shared" si="53"/>
        <v>0.32394101615856474</v>
      </c>
      <c r="S50">
        <f t="shared" si="54"/>
        <v>2.923567863438024</v>
      </c>
      <c r="T50">
        <f t="shared" si="55"/>
        <v>0.30523945817037279</v>
      </c>
      <c r="U50">
        <f t="shared" si="56"/>
        <v>0.19236489021801351</v>
      </c>
      <c r="V50">
        <f t="shared" si="57"/>
        <v>321.53631382828291</v>
      </c>
      <c r="W50">
        <f t="shared" si="58"/>
        <v>30.837744505220815</v>
      </c>
      <c r="X50">
        <f t="shared" si="59"/>
        <v>30.109000000000002</v>
      </c>
      <c r="Y50">
        <f t="shared" si="60"/>
        <v>4.2871967806578777</v>
      </c>
      <c r="Z50">
        <f t="shared" si="61"/>
        <v>70.66058711869276</v>
      </c>
      <c r="AA50">
        <f t="shared" si="62"/>
        <v>3.0097672191844409</v>
      </c>
      <c r="AB50">
        <f t="shared" si="63"/>
        <v>4.2594710034446175</v>
      </c>
      <c r="AC50">
        <f t="shared" si="64"/>
        <v>1.2774295614734368</v>
      </c>
      <c r="AD50">
        <f t="shared" si="65"/>
        <v>-178.77450703792587</v>
      </c>
      <c r="AE50">
        <f t="shared" si="66"/>
        <v>-17.810539143865284</v>
      </c>
      <c r="AF50">
        <f t="shared" si="67"/>
        <v>-1.3552790431711204</v>
      </c>
      <c r="AG50">
        <f t="shared" si="68"/>
        <v>123.59598860332066</v>
      </c>
      <c r="AH50">
        <v>0</v>
      </c>
      <c r="AI50">
        <v>0</v>
      </c>
      <c r="AJ50">
        <f t="shared" si="69"/>
        <v>1</v>
      </c>
      <c r="AK50">
        <f t="shared" si="70"/>
        <v>0</v>
      </c>
      <c r="AL50">
        <f t="shared" si="71"/>
        <v>52177.603546719991</v>
      </c>
      <c r="AM50" t="s">
        <v>365</v>
      </c>
      <c r="AN50">
        <v>10238.9</v>
      </c>
      <c r="AO50">
        <v>302.21199999999999</v>
      </c>
      <c r="AP50">
        <v>4052.3</v>
      </c>
      <c r="AQ50">
        <f t="shared" si="72"/>
        <v>0.92542210596451402</v>
      </c>
      <c r="AR50">
        <v>-0.32343011824092399</v>
      </c>
      <c r="AS50" t="s">
        <v>540</v>
      </c>
      <c r="AT50">
        <v>10330.799999999999</v>
      </c>
      <c r="AU50">
        <v>718.66711999999995</v>
      </c>
      <c r="AV50">
        <v>964.63900000000001</v>
      </c>
      <c r="AW50">
        <f t="shared" si="73"/>
        <v>0.25498852938767769</v>
      </c>
      <c r="AX50">
        <v>0.5</v>
      </c>
      <c r="AY50">
        <f t="shared" si="74"/>
        <v>1681.3316942115455</v>
      </c>
      <c r="AZ50">
        <f t="shared" si="75"/>
        <v>37.004424432842733</v>
      </c>
      <c r="BA50">
        <f t="shared" si="76"/>
        <v>214.36014805994728</v>
      </c>
      <c r="BB50">
        <f t="shared" si="77"/>
        <v>2.2201362574437413E-2</v>
      </c>
      <c r="BC50">
        <f t="shared" si="78"/>
        <v>3.200846119636465</v>
      </c>
      <c r="BD50">
        <f t="shared" si="79"/>
        <v>243.97270027477828</v>
      </c>
      <c r="BE50" t="s">
        <v>541</v>
      </c>
      <c r="BF50">
        <v>541.59</v>
      </c>
      <c r="BG50">
        <f t="shared" si="80"/>
        <v>541.59</v>
      </c>
      <c r="BH50">
        <f t="shared" si="81"/>
        <v>0.43855680726157653</v>
      </c>
      <c r="BI50">
        <f t="shared" si="82"/>
        <v>0.58142645414597383</v>
      </c>
      <c r="BJ50">
        <f t="shared" si="83"/>
        <v>0.87949759450367593</v>
      </c>
      <c r="BK50">
        <f t="shared" si="84"/>
        <v>0.37131922460890038</v>
      </c>
      <c r="BL50">
        <f t="shared" si="85"/>
        <v>0.82335694522368541</v>
      </c>
      <c r="BM50">
        <f t="shared" si="86"/>
        <v>0.43816496474879491</v>
      </c>
      <c r="BN50">
        <f t="shared" si="87"/>
        <v>0.56183503525120515</v>
      </c>
      <c r="BO50">
        <f t="shared" si="88"/>
        <v>2000.16</v>
      </c>
      <c r="BP50">
        <f t="shared" si="89"/>
        <v>1681.3316942115455</v>
      </c>
      <c r="BQ50">
        <f t="shared" si="90"/>
        <v>0.84059859921783531</v>
      </c>
      <c r="BR50">
        <f t="shared" si="91"/>
        <v>0.16075529649042222</v>
      </c>
      <c r="BS50">
        <v>6</v>
      </c>
      <c r="BT50">
        <v>0.5</v>
      </c>
      <c r="BU50" t="s">
        <v>368</v>
      </c>
      <c r="BV50">
        <v>2</v>
      </c>
      <c r="BW50">
        <v>1628180728.5</v>
      </c>
      <c r="BX50">
        <v>255.90700000000001</v>
      </c>
      <c r="BY50">
        <v>301.544601716101</v>
      </c>
      <c r="BZ50">
        <v>30.1476539873901</v>
      </c>
      <c r="CA50">
        <v>25.431000000000001</v>
      </c>
      <c r="CB50">
        <v>256.73099999999999</v>
      </c>
      <c r="CC50">
        <v>29.573</v>
      </c>
      <c r="CD50">
        <v>500.13799999999998</v>
      </c>
      <c r="CE50">
        <v>99.734200000000001</v>
      </c>
      <c r="CF50">
        <v>0.10001</v>
      </c>
      <c r="CG50">
        <v>29.995999999999999</v>
      </c>
      <c r="CH50">
        <v>30.109000000000002</v>
      </c>
      <c r="CI50">
        <v>999.9</v>
      </c>
      <c r="CJ50">
        <v>0</v>
      </c>
      <c r="CK50">
        <v>0</v>
      </c>
      <c r="CL50">
        <v>9992.5</v>
      </c>
      <c r="CM50">
        <v>0</v>
      </c>
      <c r="CN50">
        <v>1495.22</v>
      </c>
      <c r="CO50">
        <v>-44.092799999999997</v>
      </c>
      <c r="CP50">
        <v>263.81200000000001</v>
      </c>
      <c r="CQ50">
        <v>307.82799999999997</v>
      </c>
      <c r="CR50">
        <v>4.5338599999999998</v>
      </c>
      <c r="CS50">
        <v>300</v>
      </c>
      <c r="CT50">
        <v>25.431000000000001</v>
      </c>
      <c r="CU50">
        <v>2.9885199999999998</v>
      </c>
      <c r="CV50">
        <v>2.53634</v>
      </c>
      <c r="CW50">
        <v>23.964099999999998</v>
      </c>
      <c r="CX50">
        <v>21.261600000000001</v>
      </c>
      <c r="CY50">
        <v>2000.16</v>
      </c>
      <c r="CZ50">
        <v>0.97999899999999995</v>
      </c>
      <c r="DA50">
        <v>2.00013E-2</v>
      </c>
      <c r="DB50">
        <v>0</v>
      </c>
      <c r="DC50">
        <v>718.02300000000002</v>
      </c>
      <c r="DD50">
        <v>4.9996700000000001</v>
      </c>
      <c r="DE50">
        <v>14667.7</v>
      </c>
      <c r="DF50">
        <v>16735.3</v>
      </c>
      <c r="DG50">
        <v>48</v>
      </c>
      <c r="DH50">
        <v>48.936999999999998</v>
      </c>
      <c r="DI50">
        <v>48.625</v>
      </c>
      <c r="DJ50">
        <v>48.811999999999998</v>
      </c>
      <c r="DK50">
        <v>49.5</v>
      </c>
      <c r="DL50">
        <v>1955.26</v>
      </c>
      <c r="DM50">
        <v>39.909999999999997</v>
      </c>
      <c r="DN50">
        <v>0</v>
      </c>
      <c r="DO50">
        <v>180</v>
      </c>
      <c r="DP50">
        <v>0</v>
      </c>
      <c r="DQ50">
        <v>718.66711999999995</v>
      </c>
      <c r="DR50">
        <v>-2.64530770231698</v>
      </c>
      <c r="DS50">
        <v>-60.030769265584702</v>
      </c>
      <c r="DT50">
        <v>14669.484</v>
      </c>
      <c r="DU50">
        <v>15</v>
      </c>
      <c r="DV50">
        <v>1628180624</v>
      </c>
      <c r="DW50" t="s">
        <v>542</v>
      </c>
      <c r="DX50">
        <v>1628180615</v>
      </c>
      <c r="DY50">
        <v>1628180624</v>
      </c>
      <c r="DZ50">
        <v>38</v>
      </c>
      <c r="EA50">
        <v>0.183</v>
      </c>
      <c r="EB50">
        <v>-1E-3</v>
      </c>
      <c r="EC50">
        <v>-0.78500000000000003</v>
      </c>
      <c r="ED50">
        <v>0.39200000000000002</v>
      </c>
      <c r="EE50">
        <v>300</v>
      </c>
      <c r="EF50">
        <v>26</v>
      </c>
      <c r="EG50">
        <v>0.03</v>
      </c>
      <c r="EH50">
        <v>0.02</v>
      </c>
      <c r="EI50">
        <v>35.193095418978302</v>
      </c>
      <c r="EJ50">
        <v>1.9475102153441399</v>
      </c>
      <c r="EK50">
        <v>0.28895106181734298</v>
      </c>
      <c r="EL50">
        <v>0</v>
      </c>
      <c r="EM50">
        <v>0.29894851899525898</v>
      </c>
      <c r="EN50">
        <v>3.27721460373505E-2</v>
      </c>
      <c r="EO50">
        <v>5.0105043430759104E-3</v>
      </c>
      <c r="EP50">
        <v>1</v>
      </c>
      <c r="EQ50">
        <v>1</v>
      </c>
      <c r="ER50">
        <v>2</v>
      </c>
      <c r="ES50" t="s">
        <v>379</v>
      </c>
      <c r="ET50">
        <v>2.9205299999999998</v>
      </c>
      <c r="EU50">
        <v>2.7864300000000002</v>
      </c>
      <c r="EV50">
        <v>6.2216800000000003E-2</v>
      </c>
      <c r="EW50">
        <v>7.1201600000000004E-2</v>
      </c>
      <c r="EX50">
        <v>0.13431000000000001</v>
      </c>
      <c r="EY50">
        <v>0.12112299999999999</v>
      </c>
      <c r="EZ50">
        <v>22760.6</v>
      </c>
      <c r="FA50">
        <v>19535.8</v>
      </c>
      <c r="FB50">
        <v>23975.4</v>
      </c>
      <c r="FC50">
        <v>20642.2</v>
      </c>
      <c r="FD50">
        <v>30495.1</v>
      </c>
      <c r="FE50">
        <v>25969.9</v>
      </c>
      <c r="FF50">
        <v>39046.9</v>
      </c>
      <c r="FG50">
        <v>32848.400000000001</v>
      </c>
      <c r="FH50">
        <v>2.0152800000000002</v>
      </c>
      <c r="FI50">
        <v>1.80582</v>
      </c>
      <c r="FJ50">
        <v>9.6552100000000002E-2</v>
      </c>
      <c r="FK50">
        <v>0</v>
      </c>
      <c r="FL50">
        <v>28.536000000000001</v>
      </c>
      <c r="FM50">
        <v>999.9</v>
      </c>
      <c r="FN50">
        <v>32.878</v>
      </c>
      <c r="FO50">
        <v>46.116</v>
      </c>
      <c r="FP50">
        <v>33.6494</v>
      </c>
      <c r="FQ50">
        <v>60.614800000000002</v>
      </c>
      <c r="FR50">
        <v>34.7316</v>
      </c>
      <c r="FS50">
        <v>1</v>
      </c>
      <c r="FT50">
        <v>0.435948</v>
      </c>
      <c r="FU50">
        <v>1.79826</v>
      </c>
      <c r="FV50">
        <v>20.408100000000001</v>
      </c>
      <c r="FW50">
        <v>5.24709</v>
      </c>
      <c r="FX50">
        <v>11.997999999999999</v>
      </c>
      <c r="FY50">
        <v>4.9637000000000002</v>
      </c>
      <c r="FZ50">
        <v>3.3010000000000002</v>
      </c>
      <c r="GA50">
        <v>9999</v>
      </c>
      <c r="GB50">
        <v>9999</v>
      </c>
      <c r="GC50">
        <v>9999</v>
      </c>
      <c r="GD50">
        <v>999.9</v>
      </c>
      <c r="GE50">
        <v>1.8710199999999999</v>
      </c>
      <c r="GF50">
        <v>1.87626</v>
      </c>
      <c r="GG50">
        <v>1.8763700000000001</v>
      </c>
      <c r="GH50">
        <v>1.8751</v>
      </c>
      <c r="GI50">
        <v>1.8773299999999999</v>
      </c>
      <c r="GJ50">
        <v>1.8733200000000001</v>
      </c>
      <c r="GK50">
        <v>1.87103</v>
      </c>
      <c r="GL50">
        <v>1.8782000000000001</v>
      </c>
      <c r="GM50">
        <v>5</v>
      </c>
      <c r="GN50">
        <v>0</v>
      </c>
      <c r="GO50">
        <v>0</v>
      </c>
      <c r="GP50">
        <v>0</v>
      </c>
      <c r="GQ50" t="s">
        <v>371</v>
      </c>
      <c r="GR50" t="s">
        <v>372</v>
      </c>
      <c r="GS50" t="s">
        <v>373</v>
      </c>
      <c r="GT50" t="s">
        <v>373</v>
      </c>
      <c r="GU50" t="s">
        <v>373</v>
      </c>
      <c r="GV50" t="s">
        <v>373</v>
      </c>
      <c r="GW50">
        <v>0</v>
      </c>
      <c r="GX50">
        <v>100</v>
      </c>
      <c r="GY50">
        <v>100</v>
      </c>
      <c r="GZ50">
        <v>-0.82399999999999995</v>
      </c>
      <c r="HA50">
        <v>0.39190000000000003</v>
      </c>
      <c r="HB50">
        <v>-1.08882650885386</v>
      </c>
      <c r="HC50">
        <v>1.17587188380478E-3</v>
      </c>
      <c r="HD50">
        <v>-6.2601144054332803E-7</v>
      </c>
      <c r="HE50">
        <v>2.41796582943236E-10</v>
      </c>
      <c r="HF50">
        <v>0.39184285714285799</v>
      </c>
      <c r="HG50">
        <v>0</v>
      </c>
      <c r="HH50">
        <v>0</v>
      </c>
      <c r="HI50">
        <v>0</v>
      </c>
      <c r="HJ50">
        <v>2</v>
      </c>
      <c r="HK50">
        <v>2154</v>
      </c>
      <c r="HL50">
        <v>1</v>
      </c>
      <c r="HM50">
        <v>23</v>
      </c>
      <c r="HN50">
        <v>1.9</v>
      </c>
      <c r="HO50">
        <v>1.7</v>
      </c>
      <c r="HP50">
        <v>18</v>
      </c>
      <c r="HQ50">
        <v>508.04700000000003</v>
      </c>
      <c r="HR50">
        <v>437.28899999999999</v>
      </c>
      <c r="HS50">
        <v>27.002800000000001</v>
      </c>
      <c r="HT50">
        <v>32.898699999999998</v>
      </c>
      <c r="HU50">
        <v>29.999099999999999</v>
      </c>
      <c r="HV50">
        <v>32.911299999999997</v>
      </c>
      <c r="HW50">
        <v>32.893999999999998</v>
      </c>
      <c r="HX50">
        <v>16.009699999999999</v>
      </c>
      <c r="HY50">
        <v>21.685600000000001</v>
      </c>
      <c r="HZ50">
        <v>19.765499999999999</v>
      </c>
      <c r="IA50">
        <v>27</v>
      </c>
      <c r="IB50">
        <v>300</v>
      </c>
      <c r="IC50">
        <v>25.2761</v>
      </c>
      <c r="ID50">
        <v>98.578299999999999</v>
      </c>
      <c r="IE50">
        <v>93.991900000000001</v>
      </c>
    </row>
    <row r="51" spans="1:239" x14ac:dyDescent="0.3">
      <c r="A51">
        <v>35</v>
      </c>
      <c r="B51">
        <v>1628180907</v>
      </c>
      <c r="C51">
        <v>6149.4000000953702</v>
      </c>
      <c r="D51" t="s">
        <v>543</v>
      </c>
      <c r="E51" t="s">
        <v>544</v>
      </c>
      <c r="F51">
        <v>0</v>
      </c>
      <c r="G51" t="s">
        <v>362</v>
      </c>
      <c r="H51" t="s">
        <v>534</v>
      </c>
      <c r="I51" t="s">
        <v>364</v>
      </c>
      <c r="J51">
        <v>1628180907</v>
      </c>
      <c r="K51">
        <f t="shared" si="46"/>
        <v>5.4905152478745911E-3</v>
      </c>
      <c r="L51">
        <f t="shared" si="47"/>
        <v>5.4905152478745913</v>
      </c>
      <c r="M51">
        <f t="shared" si="48"/>
        <v>30.832523882473222</v>
      </c>
      <c r="N51">
        <f t="shared" si="49"/>
        <v>163.83099999999999</v>
      </c>
      <c r="O51">
        <f t="shared" si="50"/>
        <v>46.175428506916816</v>
      </c>
      <c r="P51">
        <f t="shared" si="51"/>
        <v>4.6100424234603894</v>
      </c>
      <c r="Q51">
        <f t="shared" si="52"/>
        <v>16.3564883900277</v>
      </c>
      <c r="R51">
        <f t="shared" si="53"/>
        <v>0.45878729279799529</v>
      </c>
      <c r="S51">
        <f t="shared" si="54"/>
        <v>2.9282373378108515</v>
      </c>
      <c r="T51">
        <f t="shared" si="55"/>
        <v>0.42227095076965204</v>
      </c>
      <c r="U51">
        <f t="shared" si="56"/>
        <v>0.26695757143344612</v>
      </c>
      <c r="V51">
        <f t="shared" si="57"/>
        <v>321.52196138126692</v>
      </c>
      <c r="W51">
        <f t="shared" si="58"/>
        <v>30.651841108331045</v>
      </c>
      <c r="X51">
        <f t="shared" si="59"/>
        <v>30.132899999999999</v>
      </c>
      <c r="Y51">
        <f t="shared" si="60"/>
        <v>4.2930810128940875</v>
      </c>
      <c r="Z51">
        <f t="shared" si="61"/>
        <v>70.663810890715496</v>
      </c>
      <c r="AA51">
        <f t="shared" si="62"/>
        <v>3.0426487650336811</v>
      </c>
      <c r="AB51">
        <f t="shared" si="63"/>
        <v>4.3058090508864053</v>
      </c>
      <c r="AC51">
        <f t="shared" si="64"/>
        <v>1.2504322478604064</v>
      </c>
      <c r="AD51">
        <f t="shared" si="65"/>
        <v>-242.13172243126948</v>
      </c>
      <c r="AE51">
        <f t="shared" si="66"/>
        <v>8.1459439779727099</v>
      </c>
      <c r="AF51">
        <f t="shared" si="67"/>
        <v>0.61952161600264544</v>
      </c>
      <c r="AG51">
        <f t="shared" si="68"/>
        <v>88.155704543972803</v>
      </c>
      <c r="AH51">
        <v>0</v>
      </c>
      <c r="AI51">
        <v>0</v>
      </c>
      <c r="AJ51">
        <f t="shared" si="69"/>
        <v>1</v>
      </c>
      <c r="AK51">
        <f t="shared" si="70"/>
        <v>0</v>
      </c>
      <c r="AL51">
        <f t="shared" si="71"/>
        <v>52278.606956599397</v>
      </c>
      <c r="AM51" t="s">
        <v>365</v>
      </c>
      <c r="AN51">
        <v>10238.9</v>
      </c>
      <c r="AO51">
        <v>302.21199999999999</v>
      </c>
      <c r="AP51">
        <v>4052.3</v>
      </c>
      <c r="AQ51">
        <f t="shared" si="72"/>
        <v>0.92542210596451402</v>
      </c>
      <c r="AR51">
        <v>-0.32343011824092399</v>
      </c>
      <c r="AS51" t="s">
        <v>545</v>
      </c>
      <c r="AT51">
        <v>10332.1</v>
      </c>
      <c r="AU51">
        <v>723.24515384615404</v>
      </c>
      <c r="AV51">
        <v>920.01099999999997</v>
      </c>
      <c r="AW51">
        <f t="shared" si="73"/>
        <v>0.21387336255093248</v>
      </c>
      <c r="AX51">
        <v>0.5</v>
      </c>
      <c r="AY51">
        <f t="shared" si="74"/>
        <v>1681.2561001975475</v>
      </c>
      <c r="AZ51">
        <f t="shared" si="75"/>
        <v>30.832523882473222</v>
      </c>
      <c r="BA51">
        <f t="shared" si="76"/>
        <v>179.78794772925846</v>
      </c>
      <c r="BB51">
        <f t="shared" si="77"/>
        <v>1.8531355215337702E-2</v>
      </c>
      <c r="BC51">
        <f t="shared" si="78"/>
        <v>3.4046212490937613</v>
      </c>
      <c r="BD51">
        <f t="shared" si="79"/>
        <v>241.0158023035282</v>
      </c>
      <c r="BE51" t="s">
        <v>546</v>
      </c>
      <c r="BF51">
        <v>541.24</v>
      </c>
      <c r="BG51">
        <f t="shared" si="80"/>
        <v>541.24</v>
      </c>
      <c r="BH51">
        <f t="shared" si="81"/>
        <v>0.411702686163535</v>
      </c>
      <c r="BI51">
        <f t="shared" si="82"/>
        <v>0.51948498209695559</v>
      </c>
      <c r="BJ51">
        <f t="shared" si="83"/>
        <v>0.89212061314816604</v>
      </c>
      <c r="BK51">
        <f t="shared" si="84"/>
        <v>0.31849492497373083</v>
      </c>
      <c r="BL51">
        <f t="shared" si="85"/>
        <v>0.83525746595813222</v>
      </c>
      <c r="BM51">
        <f t="shared" si="86"/>
        <v>0.38875621940214866</v>
      </c>
      <c r="BN51">
        <f t="shared" si="87"/>
        <v>0.61124378059785134</v>
      </c>
      <c r="BO51">
        <f t="shared" si="88"/>
        <v>2000.07</v>
      </c>
      <c r="BP51">
        <f t="shared" si="89"/>
        <v>1681.2561001975475</v>
      </c>
      <c r="BQ51">
        <f t="shared" si="90"/>
        <v>0.84059862914675365</v>
      </c>
      <c r="BR51">
        <f t="shared" si="91"/>
        <v>0.16075535425323459</v>
      </c>
      <c r="BS51">
        <v>6</v>
      </c>
      <c r="BT51">
        <v>0.5</v>
      </c>
      <c r="BU51" t="s">
        <v>368</v>
      </c>
      <c r="BV51">
        <v>2</v>
      </c>
      <c r="BW51">
        <v>1628180907</v>
      </c>
      <c r="BX51">
        <v>163.83099999999999</v>
      </c>
      <c r="BY51">
        <v>201.89315797964201</v>
      </c>
      <c r="BZ51">
        <v>30.475990807913799</v>
      </c>
      <c r="CA51">
        <v>24.090900000000001</v>
      </c>
      <c r="CB51">
        <v>164.76</v>
      </c>
      <c r="CC51">
        <v>29.810700000000001</v>
      </c>
      <c r="CD51">
        <v>500.214</v>
      </c>
      <c r="CE51">
        <v>99.737700000000004</v>
      </c>
      <c r="CF51">
        <v>9.9866700000000003E-2</v>
      </c>
      <c r="CG51">
        <v>30.1845</v>
      </c>
      <c r="CH51">
        <v>30.132899999999999</v>
      </c>
      <c r="CI51">
        <v>999.9</v>
      </c>
      <c r="CJ51">
        <v>0</v>
      </c>
      <c r="CK51">
        <v>0</v>
      </c>
      <c r="CL51">
        <v>10018.799999999999</v>
      </c>
      <c r="CM51">
        <v>0</v>
      </c>
      <c r="CN51">
        <v>427.22300000000001</v>
      </c>
      <c r="CO51">
        <v>-36.193899999999999</v>
      </c>
      <c r="CP51">
        <v>168.93100000000001</v>
      </c>
      <c r="CQ51">
        <v>204.96199999999999</v>
      </c>
      <c r="CR51">
        <v>6.0982000000000003</v>
      </c>
      <c r="CS51">
        <v>200.02500000000001</v>
      </c>
      <c r="CT51">
        <v>24.090900000000001</v>
      </c>
      <c r="CU51">
        <v>3.0109900000000001</v>
      </c>
      <c r="CV51">
        <v>2.4027699999999999</v>
      </c>
      <c r="CW51">
        <v>24.088799999999999</v>
      </c>
      <c r="CX51">
        <v>20.3825</v>
      </c>
      <c r="CY51">
        <v>2000.07</v>
      </c>
      <c r="CZ51">
        <v>0.97999599999999998</v>
      </c>
      <c r="DA51">
        <v>2.0004299999999999E-2</v>
      </c>
      <c r="DB51">
        <v>0</v>
      </c>
      <c r="DC51">
        <v>722.87599999999998</v>
      </c>
      <c r="DD51">
        <v>4.9996700000000001</v>
      </c>
      <c r="DE51">
        <v>14358.6</v>
      </c>
      <c r="DF51">
        <v>16734.599999999999</v>
      </c>
      <c r="DG51">
        <v>48.061999999999998</v>
      </c>
      <c r="DH51">
        <v>49.436999999999998</v>
      </c>
      <c r="DI51">
        <v>48.686999999999998</v>
      </c>
      <c r="DJ51">
        <v>49.311999999999998</v>
      </c>
      <c r="DK51">
        <v>49.561999999999998</v>
      </c>
      <c r="DL51">
        <v>1955.16</v>
      </c>
      <c r="DM51">
        <v>39.909999999999997</v>
      </c>
      <c r="DN51">
        <v>0</v>
      </c>
      <c r="DO51">
        <v>178.200000047684</v>
      </c>
      <c r="DP51">
        <v>0</v>
      </c>
      <c r="DQ51">
        <v>723.24515384615404</v>
      </c>
      <c r="DR51">
        <v>-2.8380170885469398</v>
      </c>
      <c r="DS51">
        <v>-89.179486986058606</v>
      </c>
      <c r="DT51">
        <v>14367.5346153846</v>
      </c>
      <c r="DU51">
        <v>15</v>
      </c>
      <c r="DV51">
        <v>1628180807</v>
      </c>
      <c r="DW51" t="s">
        <v>547</v>
      </c>
      <c r="DX51">
        <v>1628180799</v>
      </c>
      <c r="DY51">
        <v>1628180807</v>
      </c>
      <c r="DZ51">
        <v>39</v>
      </c>
      <c r="EA51">
        <v>-1.7999999999999999E-2</v>
      </c>
      <c r="EB51">
        <v>-1.2999999999999999E-2</v>
      </c>
      <c r="EC51">
        <v>-0.89400000000000002</v>
      </c>
      <c r="ED51">
        <v>0.378</v>
      </c>
      <c r="EE51">
        <v>200</v>
      </c>
      <c r="EF51">
        <v>25</v>
      </c>
      <c r="EG51">
        <v>0.06</v>
      </c>
      <c r="EH51">
        <v>0.02</v>
      </c>
      <c r="EI51">
        <v>29.090336863516001</v>
      </c>
      <c r="EJ51">
        <v>0.98526918476475001</v>
      </c>
      <c r="EK51">
        <v>0.15030016731484999</v>
      </c>
      <c r="EL51">
        <v>1</v>
      </c>
      <c r="EM51">
        <v>0.40946361530158198</v>
      </c>
      <c r="EN51">
        <v>4.8283296728927803E-2</v>
      </c>
      <c r="EO51">
        <v>7.4038603235371397E-3</v>
      </c>
      <c r="EP51">
        <v>1</v>
      </c>
      <c r="EQ51">
        <v>2</v>
      </c>
      <c r="ER51">
        <v>2</v>
      </c>
      <c r="ES51" t="s">
        <v>370</v>
      </c>
      <c r="ET51">
        <v>2.9207399999999999</v>
      </c>
      <c r="EU51">
        <v>2.7865199999999999</v>
      </c>
      <c r="EV51">
        <v>4.2154799999999999E-2</v>
      </c>
      <c r="EW51">
        <v>5.04514E-2</v>
      </c>
      <c r="EX51">
        <v>0.135079</v>
      </c>
      <c r="EY51">
        <v>0.116728</v>
      </c>
      <c r="EZ51">
        <v>23241.599999999999</v>
      </c>
      <c r="FA51">
        <v>19968.400000000001</v>
      </c>
      <c r="FB51">
        <v>23969.9</v>
      </c>
      <c r="FC51">
        <v>20638.599999999999</v>
      </c>
      <c r="FD51">
        <v>30460.9</v>
      </c>
      <c r="FE51">
        <v>26096.9</v>
      </c>
      <c r="FF51">
        <v>39038.1</v>
      </c>
      <c r="FG51">
        <v>32844.6</v>
      </c>
      <c r="FH51">
        <v>2.0169000000000001</v>
      </c>
      <c r="FI51">
        <v>1.80105</v>
      </c>
      <c r="FJ51">
        <v>3.7610499999999998E-2</v>
      </c>
      <c r="FK51">
        <v>0</v>
      </c>
      <c r="FL51">
        <v>29.520700000000001</v>
      </c>
      <c r="FM51">
        <v>999.9</v>
      </c>
      <c r="FN51">
        <v>32.229999999999997</v>
      </c>
      <c r="FO51">
        <v>46.155999999999999</v>
      </c>
      <c r="FP51">
        <v>33.0518</v>
      </c>
      <c r="FQ51">
        <v>60.684800000000003</v>
      </c>
      <c r="FR51">
        <v>34.819699999999997</v>
      </c>
      <c r="FS51">
        <v>1</v>
      </c>
      <c r="FT51">
        <v>0.44408300000000001</v>
      </c>
      <c r="FU51">
        <v>2.1669299999999998</v>
      </c>
      <c r="FV51">
        <v>20.4026</v>
      </c>
      <c r="FW51">
        <v>5.2466400000000002</v>
      </c>
      <c r="FX51">
        <v>11.997999999999999</v>
      </c>
      <c r="FY51">
        <v>4.9637500000000001</v>
      </c>
      <c r="FZ51">
        <v>3.3010000000000002</v>
      </c>
      <c r="GA51">
        <v>9999</v>
      </c>
      <c r="GB51">
        <v>9999</v>
      </c>
      <c r="GC51">
        <v>9999</v>
      </c>
      <c r="GD51">
        <v>999.9</v>
      </c>
      <c r="GE51">
        <v>1.871</v>
      </c>
      <c r="GF51">
        <v>1.87626</v>
      </c>
      <c r="GG51">
        <v>1.8763700000000001</v>
      </c>
      <c r="GH51">
        <v>1.8751199999999999</v>
      </c>
      <c r="GI51">
        <v>1.8773200000000001</v>
      </c>
      <c r="GJ51">
        <v>1.8733200000000001</v>
      </c>
      <c r="GK51">
        <v>1.87103</v>
      </c>
      <c r="GL51">
        <v>1.8782000000000001</v>
      </c>
      <c r="GM51">
        <v>5</v>
      </c>
      <c r="GN51">
        <v>0</v>
      </c>
      <c r="GO51">
        <v>0</v>
      </c>
      <c r="GP51">
        <v>0</v>
      </c>
      <c r="GQ51" t="s">
        <v>371</v>
      </c>
      <c r="GR51" t="s">
        <v>372</v>
      </c>
      <c r="GS51" t="s">
        <v>373</v>
      </c>
      <c r="GT51" t="s">
        <v>373</v>
      </c>
      <c r="GU51" t="s">
        <v>373</v>
      </c>
      <c r="GV51" t="s">
        <v>373</v>
      </c>
      <c r="GW51">
        <v>0</v>
      </c>
      <c r="GX51">
        <v>100</v>
      </c>
      <c r="GY51">
        <v>100</v>
      </c>
      <c r="GZ51">
        <v>-0.92900000000000005</v>
      </c>
      <c r="HA51">
        <v>0.37840000000000001</v>
      </c>
      <c r="HB51">
        <v>-1.1068542883369701</v>
      </c>
      <c r="HC51">
        <v>1.17587188380478E-3</v>
      </c>
      <c r="HD51">
        <v>-6.2601144054332803E-7</v>
      </c>
      <c r="HE51">
        <v>2.41796582943236E-10</v>
      </c>
      <c r="HF51">
        <v>0.37842500000000401</v>
      </c>
      <c r="HG51">
        <v>0</v>
      </c>
      <c r="HH51">
        <v>0</v>
      </c>
      <c r="HI51">
        <v>0</v>
      </c>
      <c r="HJ51">
        <v>2</v>
      </c>
      <c r="HK51">
        <v>2154</v>
      </c>
      <c r="HL51">
        <v>1</v>
      </c>
      <c r="HM51">
        <v>23</v>
      </c>
      <c r="HN51">
        <v>1.8</v>
      </c>
      <c r="HO51">
        <v>1.7</v>
      </c>
      <c r="HP51">
        <v>18</v>
      </c>
      <c r="HQ51">
        <v>508.45400000000001</v>
      </c>
      <c r="HR51">
        <v>433.74599999999998</v>
      </c>
      <c r="HS51">
        <v>26.997399999999999</v>
      </c>
      <c r="HT51">
        <v>32.896999999999998</v>
      </c>
      <c r="HU51">
        <v>30.000499999999999</v>
      </c>
      <c r="HV51">
        <v>32.832000000000001</v>
      </c>
      <c r="HW51">
        <v>32.8142</v>
      </c>
      <c r="HX51">
        <v>11.712899999999999</v>
      </c>
      <c r="HY51">
        <v>24.160599999999999</v>
      </c>
      <c r="HZ51">
        <v>15.818199999999999</v>
      </c>
      <c r="IA51">
        <v>27</v>
      </c>
      <c r="IB51">
        <v>200</v>
      </c>
      <c r="IC51">
        <v>24.211099999999998</v>
      </c>
      <c r="ID51">
        <v>98.556100000000001</v>
      </c>
      <c r="IE51">
        <v>93.978999999999999</v>
      </c>
    </row>
    <row r="52" spans="1:239" x14ac:dyDescent="0.3">
      <c r="A52">
        <v>36</v>
      </c>
      <c r="B52">
        <v>1628181026.5</v>
      </c>
      <c r="C52">
        <v>6268.9000000953702</v>
      </c>
      <c r="D52" t="s">
        <v>548</v>
      </c>
      <c r="E52" t="s">
        <v>549</v>
      </c>
      <c r="F52">
        <v>0</v>
      </c>
      <c r="G52" t="s">
        <v>362</v>
      </c>
      <c r="H52" t="s">
        <v>534</v>
      </c>
      <c r="I52" t="s">
        <v>364</v>
      </c>
      <c r="J52">
        <v>1628181026.5</v>
      </c>
      <c r="K52">
        <f t="shared" si="46"/>
        <v>5.2032683470164143E-3</v>
      </c>
      <c r="L52">
        <f t="shared" si="47"/>
        <v>5.2032683470164143</v>
      </c>
      <c r="M52">
        <f t="shared" si="48"/>
        <v>22.663096104012968</v>
      </c>
      <c r="N52">
        <f t="shared" si="49"/>
        <v>122.59399999999999</v>
      </c>
      <c r="O52">
        <f t="shared" si="50"/>
        <v>34.158756233267368</v>
      </c>
      <c r="P52">
        <f t="shared" si="51"/>
        <v>3.4102685659673146</v>
      </c>
      <c r="Q52">
        <f t="shared" si="52"/>
        <v>12.239276562682001</v>
      </c>
      <c r="R52">
        <f t="shared" si="53"/>
        <v>0.44766895056968203</v>
      </c>
      <c r="S52">
        <f t="shared" si="54"/>
        <v>2.9210695056841969</v>
      </c>
      <c r="T52">
        <f t="shared" si="55"/>
        <v>0.41275073242734178</v>
      </c>
      <c r="U52">
        <f t="shared" si="56"/>
        <v>0.26087912973107907</v>
      </c>
      <c r="V52">
        <f t="shared" si="57"/>
        <v>321.52515338126301</v>
      </c>
      <c r="W52">
        <f t="shared" si="58"/>
        <v>30.512346892718554</v>
      </c>
      <c r="X52">
        <f t="shared" si="59"/>
        <v>29.8337</v>
      </c>
      <c r="Y52">
        <f t="shared" si="60"/>
        <v>4.2199223754581672</v>
      </c>
      <c r="Z52">
        <f t="shared" si="61"/>
        <v>70.702714945580283</v>
      </c>
      <c r="AA52">
        <f t="shared" si="62"/>
        <v>3.0069114303962015</v>
      </c>
      <c r="AB52">
        <f t="shared" si="63"/>
        <v>4.2528938707807962</v>
      </c>
      <c r="AC52">
        <f t="shared" si="64"/>
        <v>1.2130109450619657</v>
      </c>
      <c r="AD52">
        <f t="shared" si="65"/>
        <v>-229.46413410342387</v>
      </c>
      <c r="AE52">
        <f t="shared" si="66"/>
        <v>21.322886670386549</v>
      </c>
      <c r="AF52">
        <f t="shared" si="67"/>
        <v>1.6215083114974993</v>
      </c>
      <c r="AG52">
        <f t="shared" si="68"/>
        <v>115.0054142597232</v>
      </c>
      <c r="AH52">
        <v>0</v>
      </c>
      <c r="AI52">
        <v>0</v>
      </c>
      <c r="AJ52">
        <f t="shared" si="69"/>
        <v>1</v>
      </c>
      <c r="AK52">
        <f t="shared" si="70"/>
        <v>0</v>
      </c>
      <c r="AL52">
        <f t="shared" si="71"/>
        <v>52110.914018169722</v>
      </c>
      <c r="AM52" t="s">
        <v>365</v>
      </c>
      <c r="AN52">
        <v>10238.9</v>
      </c>
      <c r="AO52">
        <v>302.21199999999999</v>
      </c>
      <c r="AP52">
        <v>4052.3</v>
      </c>
      <c r="AQ52">
        <f t="shared" si="72"/>
        <v>0.92542210596451402</v>
      </c>
      <c r="AR52">
        <v>-0.32343011824092399</v>
      </c>
      <c r="AS52" t="s">
        <v>550</v>
      </c>
      <c r="AT52">
        <v>10331.6</v>
      </c>
      <c r="AU52">
        <v>732.37840000000006</v>
      </c>
      <c r="AV52">
        <v>892.65099999999995</v>
      </c>
      <c r="AW52">
        <f t="shared" si="73"/>
        <v>0.1795467657572779</v>
      </c>
      <c r="AX52">
        <v>0.5</v>
      </c>
      <c r="AY52">
        <f t="shared" si="74"/>
        <v>1681.2729001975451</v>
      </c>
      <c r="AZ52">
        <f t="shared" si="75"/>
        <v>22.663096104012968</v>
      </c>
      <c r="BA52">
        <f t="shared" si="76"/>
        <v>150.93355579291395</v>
      </c>
      <c r="BB52">
        <f t="shared" si="77"/>
        <v>1.3672097028122583E-2</v>
      </c>
      <c r="BC52">
        <f t="shared" si="78"/>
        <v>3.5396241084141513</v>
      </c>
      <c r="BD52">
        <f t="shared" si="79"/>
        <v>239.09598817028055</v>
      </c>
      <c r="BE52" t="s">
        <v>551</v>
      </c>
      <c r="BF52">
        <v>550.51</v>
      </c>
      <c r="BG52">
        <f t="shared" si="80"/>
        <v>550.51</v>
      </c>
      <c r="BH52">
        <f t="shared" si="81"/>
        <v>0.38328641316707202</v>
      </c>
      <c r="BI52">
        <f t="shared" si="82"/>
        <v>0.46844020447710127</v>
      </c>
      <c r="BJ52">
        <f t="shared" si="83"/>
        <v>0.90229539749670895</v>
      </c>
      <c r="BK52">
        <f t="shared" si="84"/>
        <v>0.27144649997713549</v>
      </c>
      <c r="BL52">
        <f t="shared" si="85"/>
        <v>0.84255329474934992</v>
      </c>
      <c r="BM52">
        <f t="shared" si="86"/>
        <v>0.35211444926105001</v>
      </c>
      <c r="BN52">
        <f t="shared" si="87"/>
        <v>0.64788555073895004</v>
      </c>
      <c r="BO52">
        <f t="shared" si="88"/>
        <v>2000.09</v>
      </c>
      <c r="BP52">
        <f t="shared" si="89"/>
        <v>1681.2729001975451</v>
      </c>
      <c r="BQ52">
        <f t="shared" si="90"/>
        <v>0.84059862316073042</v>
      </c>
      <c r="BR52">
        <f t="shared" si="91"/>
        <v>0.16075534270021</v>
      </c>
      <c r="BS52">
        <v>6</v>
      </c>
      <c r="BT52">
        <v>0.5</v>
      </c>
      <c r="BU52" t="s">
        <v>368</v>
      </c>
      <c r="BV52">
        <v>2</v>
      </c>
      <c r="BW52">
        <v>1628181026.5</v>
      </c>
      <c r="BX52">
        <v>122.59399999999999</v>
      </c>
      <c r="BY52">
        <v>150.540818036026</v>
      </c>
      <c r="BZ52">
        <v>30.118553005163399</v>
      </c>
      <c r="CA52">
        <v>24.065799999999999</v>
      </c>
      <c r="CB52">
        <v>123.46599999999999</v>
      </c>
      <c r="CC52">
        <v>29.697500000000002</v>
      </c>
      <c r="CD52">
        <v>500.25700000000001</v>
      </c>
      <c r="CE52">
        <v>99.735600000000005</v>
      </c>
      <c r="CF52">
        <v>0.10025299999999999</v>
      </c>
      <c r="CG52">
        <v>29.969100000000001</v>
      </c>
      <c r="CH52">
        <v>29.8337</v>
      </c>
      <c r="CI52">
        <v>999.9</v>
      </c>
      <c r="CJ52">
        <v>0</v>
      </c>
      <c r="CK52">
        <v>0</v>
      </c>
      <c r="CL52">
        <v>9978.1200000000008</v>
      </c>
      <c r="CM52">
        <v>0</v>
      </c>
      <c r="CN52">
        <v>1495.11</v>
      </c>
      <c r="CO52">
        <v>-27.445499999999999</v>
      </c>
      <c r="CP52">
        <v>126.389</v>
      </c>
      <c r="CQ52">
        <v>153.739</v>
      </c>
      <c r="CR52">
        <v>5.9611700000000001</v>
      </c>
      <c r="CS52">
        <v>150.03899999999999</v>
      </c>
      <c r="CT52">
        <v>24.065799999999999</v>
      </c>
      <c r="CU52">
        <v>2.9947599999999999</v>
      </c>
      <c r="CV52">
        <v>2.40022</v>
      </c>
      <c r="CW52">
        <v>23.998799999999999</v>
      </c>
      <c r="CX52">
        <v>20.365300000000001</v>
      </c>
      <c r="CY52">
        <v>2000.09</v>
      </c>
      <c r="CZ52">
        <v>0.97999599999999998</v>
      </c>
      <c r="DA52">
        <v>2.0004299999999999E-2</v>
      </c>
      <c r="DB52">
        <v>0</v>
      </c>
      <c r="DC52">
        <v>732.35400000000004</v>
      </c>
      <c r="DD52">
        <v>4.9996700000000001</v>
      </c>
      <c r="DE52">
        <v>14950.8</v>
      </c>
      <c r="DF52">
        <v>16734.7</v>
      </c>
      <c r="DG52">
        <v>48</v>
      </c>
      <c r="DH52">
        <v>49.125</v>
      </c>
      <c r="DI52">
        <v>48.561999999999998</v>
      </c>
      <c r="DJ52">
        <v>49</v>
      </c>
      <c r="DK52">
        <v>49.436999999999998</v>
      </c>
      <c r="DL52">
        <v>1955.18</v>
      </c>
      <c r="DM52">
        <v>39.909999999999997</v>
      </c>
      <c r="DN52">
        <v>0</v>
      </c>
      <c r="DO52">
        <v>119.299999952316</v>
      </c>
      <c r="DP52">
        <v>0</v>
      </c>
      <c r="DQ52">
        <v>732.37840000000006</v>
      </c>
      <c r="DR52">
        <v>-0.83615384326634701</v>
      </c>
      <c r="DS52">
        <v>-64.038461213798996</v>
      </c>
      <c r="DT52">
        <v>14929.316000000001</v>
      </c>
      <c r="DU52">
        <v>15</v>
      </c>
      <c r="DV52">
        <v>1628180986</v>
      </c>
      <c r="DW52" t="s">
        <v>552</v>
      </c>
      <c r="DX52">
        <v>1628180978</v>
      </c>
      <c r="DY52">
        <v>1628180986</v>
      </c>
      <c r="DZ52">
        <v>40</v>
      </c>
      <c r="EA52">
        <v>9.8000000000000004E-2</v>
      </c>
      <c r="EB52">
        <v>-4.9000000000000002E-2</v>
      </c>
      <c r="EC52">
        <v>-0.84399999999999997</v>
      </c>
      <c r="ED52">
        <v>0.33</v>
      </c>
      <c r="EE52">
        <v>150</v>
      </c>
      <c r="EF52">
        <v>24</v>
      </c>
      <c r="EG52">
        <v>0.05</v>
      </c>
      <c r="EH52">
        <v>0.01</v>
      </c>
      <c r="EI52">
        <v>22.213047231125501</v>
      </c>
      <c r="EJ52">
        <v>-0.30268957744409603</v>
      </c>
      <c r="EK52">
        <v>6.4562555726717499E-2</v>
      </c>
      <c r="EL52">
        <v>1</v>
      </c>
      <c r="EM52">
        <v>0.42405414619555198</v>
      </c>
      <c r="EN52">
        <v>0.10327630108574</v>
      </c>
      <c r="EO52">
        <v>1.85785425439619E-2</v>
      </c>
      <c r="EP52">
        <v>1</v>
      </c>
      <c r="EQ52">
        <v>2</v>
      </c>
      <c r="ER52">
        <v>2</v>
      </c>
      <c r="ES52" t="s">
        <v>370</v>
      </c>
      <c r="ET52">
        <v>2.9209200000000002</v>
      </c>
      <c r="EU52">
        <v>2.7865600000000001</v>
      </c>
      <c r="EV52">
        <v>3.2274200000000003E-2</v>
      </c>
      <c r="EW52">
        <v>3.8935600000000001E-2</v>
      </c>
      <c r="EX52">
        <v>0.13475200000000001</v>
      </c>
      <c r="EY52">
        <v>0.11667</v>
      </c>
      <c r="EZ52">
        <v>23487.4</v>
      </c>
      <c r="FA52">
        <v>20217.599999999999</v>
      </c>
      <c r="FB52">
        <v>23976.1</v>
      </c>
      <c r="FC52">
        <v>20645.900000000001</v>
      </c>
      <c r="FD52">
        <v>30479.3</v>
      </c>
      <c r="FE52">
        <v>26107.7</v>
      </c>
      <c r="FF52">
        <v>39047.5</v>
      </c>
      <c r="FG52">
        <v>32856.300000000003</v>
      </c>
      <c r="FH52">
        <v>2.0179200000000002</v>
      </c>
      <c r="FI52">
        <v>1.8024500000000001</v>
      </c>
      <c r="FJ52">
        <v>6.3873799999999994E-2</v>
      </c>
      <c r="FK52">
        <v>0</v>
      </c>
      <c r="FL52">
        <v>28.792999999999999</v>
      </c>
      <c r="FM52">
        <v>999.9</v>
      </c>
      <c r="FN52">
        <v>31.37</v>
      </c>
      <c r="FO52">
        <v>46.216999999999999</v>
      </c>
      <c r="FP52">
        <v>32.273800000000001</v>
      </c>
      <c r="FQ52">
        <v>60.8748</v>
      </c>
      <c r="FR52">
        <v>34.811700000000002</v>
      </c>
      <c r="FS52">
        <v>1</v>
      </c>
      <c r="FT52">
        <v>0.433948</v>
      </c>
      <c r="FU52">
        <v>1.7730699999999999</v>
      </c>
      <c r="FV52">
        <v>20.408000000000001</v>
      </c>
      <c r="FW52">
        <v>5.24634</v>
      </c>
      <c r="FX52">
        <v>11.997999999999999</v>
      </c>
      <c r="FY52">
        <v>4.9637500000000001</v>
      </c>
      <c r="FZ52">
        <v>3.3010000000000002</v>
      </c>
      <c r="GA52">
        <v>9999</v>
      </c>
      <c r="GB52">
        <v>9999</v>
      </c>
      <c r="GC52">
        <v>9999</v>
      </c>
      <c r="GD52">
        <v>999.9</v>
      </c>
      <c r="GE52">
        <v>1.8710100000000001</v>
      </c>
      <c r="GF52">
        <v>1.87626</v>
      </c>
      <c r="GG52">
        <v>1.8763700000000001</v>
      </c>
      <c r="GH52">
        <v>1.8751199999999999</v>
      </c>
      <c r="GI52">
        <v>1.8773500000000001</v>
      </c>
      <c r="GJ52">
        <v>1.8733200000000001</v>
      </c>
      <c r="GK52">
        <v>1.87103</v>
      </c>
      <c r="GL52">
        <v>1.8782099999999999</v>
      </c>
      <c r="GM52">
        <v>5</v>
      </c>
      <c r="GN52">
        <v>0</v>
      </c>
      <c r="GO52">
        <v>0</v>
      </c>
      <c r="GP52">
        <v>0</v>
      </c>
      <c r="GQ52" t="s">
        <v>371</v>
      </c>
      <c r="GR52" t="s">
        <v>372</v>
      </c>
      <c r="GS52" t="s">
        <v>373</v>
      </c>
      <c r="GT52" t="s">
        <v>373</v>
      </c>
      <c r="GU52" t="s">
        <v>373</v>
      </c>
      <c r="GV52" t="s">
        <v>373</v>
      </c>
      <c r="GW52">
        <v>0</v>
      </c>
      <c r="GX52">
        <v>100</v>
      </c>
      <c r="GY52">
        <v>100</v>
      </c>
      <c r="GZ52">
        <v>-0.872</v>
      </c>
      <c r="HA52">
        <v>0.32950000000000002</v>
      </c>
      <c r="HB52">
        <v>-1.00827249691846</v>
      </c>
      <c r="HC52">
        <v>1.17587188380478E-3</v>
      </c>
      <c r="HD52">
        <v>-6.2601144054332803E-7</v>
      </c>
      <c r="HE52">
        <v>2.41796582943236E-10</v>
      </c>
      <c r="HF52">
        <v>0.32952499999999701</v>
      </c>
      <c r="HG52">
        <v>0</v>
      </c>
      <c r="HH52">
        <v>0</v>
      </c>
      <c r="HI52">
        <v>0</v>
      </c>
      <c r="HJ52">
        <v>2</v>
      </c>
      <c r="HK52">
        <v>2154</v>
      </c>
      <c r="HL52">
        <v>1</v>
      </c>
      <c r="HM52">
        <v>23</v>
      </c>
      <c r="HN52">
        <v>0.8</v>
      </c>
      <c r="HO52">
        <v>0.7</v>
      </c>
      <c r="HP52">
        <v>18</v>
      </c>
      <c r="HQ52">
        <v>508.37900000000002</v>
      </c>
      <c r="HR52">
        <v>433.86099999999999</v>
      </c>
      <c r="HS52">
        <v>26.998999999999999</v>
      </c>
      <c r="HT52">
        <v>32.809800000000003</v>
      </c>
      <c r="HU52">
        <v>29.999400000000001</v>
      </c>
      <c r="HV52">
        <v>32.739100000000001</v>
      </c>
      <c r="HW52">
        <v>32.706099999999999</v>
      </c>
      <c r="HX52">
        <v>9.5300100000000008</v>
      </c>
      <c r="HY52">
        <v>20.55</v>
      </c>
      <c r="HZ52">
        <v>13.368399999999999</v>
      </c>
      <c r="IA52">
        <v>27</v>
      </c>
      <c r="IB52">
        <v>150</v>
      </c>
      <c r="IC52">
        <v>23.9983</v>
      </c>
      <c r="ID52">
        <v>98.580399999999997</v>
      </c>
      <c r="IE52">
        <v>94.012299999999996</v>
      </c>
    </row>
    <row r="53" spans="1:239" x14ac:dyDescent="0.3">
      <c r="A53">
        <v>37</v>
      </c>
      <c r="B53">
        <v>1628181129.5999999</v>
      </c>
      <c r="C53">
        <v>6372</v>
      </c>
      <c r="D53" t="s">
        <v>553</v>
      </c>
      <c r="E53" t="s">
        <v>554</v>
      </c>
      <c r="F53">
        <v>0</v>
      </c>
      <c r="G53" t="s">
        <v>362</v>
      </c>
      <c r="H53" t="s">
        <v>534</v>
      </c>
      <c r="I53" t="s">
        <v>364</v>
      </c>
      <c r="J53">
        <v>1628181129.5999999</v>
      </c>
      <c r="K53">
        <f t="shared" si="46"/>
        <v>5.5885335555444348E-3</v>
      </c>
      <c r="L53">
        <f t="shared" si="47"/>
        <v>5.5885335555444344</v>
      </c>
      <c r="M53">
        <f t="shared" si="48"/>
        <v>16.054998749618203</v>
      </c>
      <c r="N53">
        <f t="shared" si="49"/>
        <v>80.300600000000003</v>
      </c>
      <c r="O53">
        <f t="shared" si="50"/>
        <v>18.564893898703218</v>
      </c>
      <c r="P53">
        <f t="shared" si="51"/>
        <v>1.8534841456887663</v>
      </c>
      <c r="Q53">
        <f t="shared" si="52"/>
        <v>8.0170611155333198</v>
      </c>
      <c r="R53">
        <f t="shared" si="53"/>
        <v>0.45432992844200926</v>
      </c>
      <c r="S53">
        <f t="shared" si="54"/>
        <v>2.9273707193577563</v>
      </c>
      <c r="T53">
        <f t="shared" si="55"/>
        <v>0.41848029860543445</v>
      </c>
      <c r="U53">
        <f t="shared" si="56"/>
        <v>0.26453500487855192</v>
      </c>
      <c r="V53">
        <f t="shared" si="57"/>
        <v>321.5427093812421</v>
      </c>
      <c r="W53">
        <f t="shared" si="58"/>
        <v>30.562858982106697</v>
      </c>
      <c r="X53">
        <f t="shared" si="59"/>
        <v>30.116800000000001</v>
      </c>
      <c r="Y53">
        <f t="shared" si="60"/>
        <v>4.2891163846391098</v>
      </c>
      <c r="Z53">
        <f t="shared" si="61"/>
        <v>70.034740763731676</v>
      </c>
      <c r="AA53">
        <f t="shared" si="62"/>
        <v>3.0045439325644261</v>
      </c>
      <c r="AB53">
        <f t="shared" si="63"/>
        <v>4.2900764674785021</v>
      </c>
      <c r="AC53">
        <f t="shared" si="64"/>
        <v>1.2845724520746837</v>
      </c>
      <c r="AD53">
        <f t="shared" si="65"/>
        <v>-246.45432979950957</v>
      </c>
      <c r="AE53">
        <f t="shared" si="66"/>
        <v>0.61549959986554681</v>
      </c>
      <c r="AF53">
        <f t="shared" si="67"/>
        <v>4.6805798883920655E-2</v>
      </c>
      <c r="AG53">
        <f t="shared" si="68"/>
        <v>75.750684980481978</v>
      </c>
      <c r="AH53">
        <v>0</v>
      </c>
      <c r="AI53">
        <v>0</v>
      </c>
      <c r="AJ53">
        <f t="shared" si="69"/>
        <v>1</v>
      </c>
      <c r="AK53">
        <f t="shared" si="70"/>
        <v>0</v>
      </c>
      <c r="AL53">
        <f t="shared" si="71"/>
        <v>52264.853254891808</v>
      </c>
      <c r="AM53" t="s">
        <v>365</v>
      </c>
      <c r="AN53">
        <v>10238.9</v>
      </c>
      <c r="AO53">
        <v>302.21199999999999</v>
      </c>
      <c r="AP53">
        <v>4052.3</v>
      </c>
      <c r="AQ53">
        <f t="shared" si="72"/>
        <v>0.92542210596451402</v>
      </c>
      <c r="AR53">
        <v>-0.32343011824092399</v>
      </c>
      <c r="AS53" t="s">
        <v>555</v>
      </c>
      <c r="AT53">
        <v>10332.5</v>
      </c>
      <c r="AU53">
        <v>743.99635999999998</v>
      </c>
      <c r="AV53">
        <v>867.93299999999999</v>
      </c>
      <c r="AW53">
        <f t="shared" si="73"/>
        <v>0.14279516967323513</v>
      </c>
      <c r="AX53">
        <v>0.5</v>
      </c>
      <c r="AY53">
        <f t="shared" si="74"/>
        <v>1681.3653001975349</v>
      </c>
      <c r="AZ53">
        <f t="shared" si="75"/>
        <v>16.054998749618203</v>
      </c>
      <c r="BA53">
        <f t="shared" si="76"/>
        <v>120.04542166219846</v>
      </c>
      <c r="BB53">
        <f t="shared" si="77"/>
        <v>9.741148378603336E-3</v>
      </c>
      <c r="BC53">
        <f t="shared" si="78"/>
        <v>3.6689087752165204</v>
      </c>
      <c r="BD53">
        <f t="shared" si="79"/>
        <v>237.28594168441927</v>
      </c>
      <c r="BE53" t="s">
        <v>556</v>
      </c>
      <c r="BF53">
        <v>564.92999999999995</v>
      </c>
      <c r="BG53">
        <f t="shared" si="80"/>
        <v>564.92999999999995</v>
      </c>
      <c r="BH53">
        <f t="shared" si="81"/>
        <v>0.34910874456899332</v>
      </c>
      <c r="BI53">
        <f t="shared" si="82"/>
        <v>0.40902776540166269</v>
      </c>
      <c r="BJ53">
        <f t="shared" si="83"/>
        <v>0.91311418060028038</v>
      </c>
      <c r="BK53">
        <f t="shared" si="84"/>
        <v>0.2190773190318196</v>
      </c>
      <c r="BL53">
        <f t="shared" si="85"/>
        <v>0.84914460673989522</v>
      </c>
      <c r="BM53">
        <f t="shared" si="86"/>
        <v>0.31058223928455952</v>
      </c>
      <c r="BN53">
        <f t="shared" si="87"/>
        <v>0.68941776071544048</v>
      </c>
      <c r="BO53">
        <f t="shared" si="88"/>
        <v>2000.2</v>
      </c>
      <c r="BP53">
        <f t="shared" si="89"/>
        <v>1681.3653001975349</v>
      </c>
      <c r="BQ53">
        <f t="shared" si="90"/>
        <v>0.84059859023974348</v>
      </c>
      <c r="BR53">
        <f t="shared" si="91"/>
        <v>0.16075527916270477</v>
      </c>
      <c r="BS53">
        <v>6</v>
      </c>
      <c r="BT53">
        <v>0.5</v>
      </c>
      <c r="BU53" t="s">
        <v>368</v>
      </c>
      <c r="BV53">
        <v>2</v>
      </c>
      <c r="BW53">
        <v>1628181129.5999999</v>
      </c>
      <c r="BX53">
        <v>80.300600000000003</v>
      </c>
      <c r="BY53">
        <v>100.10186620904</v>
      </c>
      <c r="BZ53">
        <v>30.094155081819299</v>
      </c>
      <c r="CA53">
        <v>23.590800000000002</v>
      </c>
      <c r="CB53">
        <v>81.166799999999995</v>
      </c>
      <c r="CC53">
        <v>29.920500000000001</v>
      </c>
      <c r="CD53">
        <v>500.08199999999999</v>
      </c>
      <c r="CE53">
        <v>99.738200000000006</v>
      </c>
      <c r="CF53">
        <v>9.9922200000000003E-2</v>
      </c>
      <c r="CG53">
        <v>30.120699999999999</v>
      </c>
      <c r="CH53">
        <v>30.116800000000001</v>
      </c>
      <c r="CI53">
        <v>999.9</v>
      </c>
      <c r="CJ53">
        <v>0</v>
      </c>
      <c r="CK53">
        <v>0</v>
      </c>
      <c r="CL53">
        <v>10013.799999999999</v>
      </c>
      <c r="CM53">
        <v>0</v>
      </c>
      <c r="CN53">
        <v>1518.52</v>
      </c>
      <c r="CO53">
        <v>-19.7197</v>
      </c>
      <c r="CP53">
        <v>82.805199999999999</v>
      </c>
      <c r="CQ53">
        <v>102.437</v>
      </c>
      <c r="CR53">
        <v>6.6567400000000001</v>
      </c>
      <c r="CS53">
        <v>100.02</v>
      </c>
      <c r="CT53">
        <v>23.590800000000002</v>
      </c>
      <c r="CU53">
        <v>3.0168400000000002</v>
      </c>
      <c r="CV53">
        <v>2.3529100000000001</v>
      </c>
      <c r="CW53">
        <v>24.121099999999998</v>
      </c>
      <c r="CX53">
        <v>20.043299999999999</v>
      </c>
      <c r="CY53">
        <v>2000.2</v>
      </c>
      <c r="CZ53">
        <v>0.97999599999999998</v>
      </c>
      <c r="DA53">
        <v>2.0004299999999999E-2</v>
      </c>
      <c r="DB53">
        <v>0</v>
      </c>
      <c r="DC53">
        <v>743.46</v>
      </c>
      <c r="DD53">
        <v>4.9996700000000001</v>
      </c>
      <c r="DE53">
        <v>15145.7</v>
      </c>
      <c r="DF53">
        <v>16735.7</v>
      </c>
      <c r="DG53">
        <v>48</v>
      </c>
      <c r="DH53">
        <v>49.436999999999998</v>
      </c>
      <c r="DI53">
        <v>48.625</v>
      </c>
      <c r="DJ53">
        <v>49.25</v>
      </c>
      <c r="DK53">
        <v>49.436999999999998</v>
      </c>
      <c r="DL53">
        <v>1955.29</v>
      </c>
      <c r="DM53">
        <v>39.909999999999997</v>
      </c>
      <c r="DN53">
        <v>0</v>
      </c>
      <c r="DO53">
        <v>102.5</v>
      </c>
      <c r="DP53">
        <v>0</v>
      </c>
      <c r="DQ53">
        <v>743.99635999999998</v>
      </c>
      <c r="DR53">
        <v>-2.4598461509660998</v>
      </c>
      <c r="DS53">
        <v>-55.4230769230725</v>
      </c>
      <c r="DT53">
        <v>15151.592000000001</v>
      </c>
      <c r="DU53">
        <v>15</v>
      </c>
      <c r="DV53">
        <v>1628181088.0999999</v>
      </c>
      <c r="DW53" t="s">
        <v>557</v>
      </c>
      <c r="DX53">
        <v>1628181080.0999999</v>
      </c>
      <c r="DY53">
        <v>1628181088.0999999</v>
      </c>
      <c r="DZ53">
        <v>41</v>
      </c>
      <c r="EA53">
        <v>5.0999999999999997E-2</v>
      </c>
      <c r="EB53">
        <v>-3.0000000000000001E-3</v>
      </c>
      <c r="EC53">
        <v>-0.84499999999999997</v>
      </c>
      <c r="ED53">
        <v>0.32700000000000001</v>
      </c>
      <c r="EE53">
        <v>100</v>
      </c>
      <c r="EF53">
        <v>24</v>
      </c>
      <c r="EG53">
        <v>0.11</v>
      </c>
      <c r="EH53">
        <v>0.02</v>
      </c>
      <c r="EI53">
        <v>15.8790787891703</v>
      </c>
      <c r="EJ53">
        <v>0.114107320060806</v>
      </c>
      <c r="EK53">
        <v>3.5471726943706698E-2</v>
      </c>
      <c r="EL53">
        <v>1</v>
      </c>
      <c r="EM53">
        <v>0.46045187556536898</v>
      </c>
      <c r="EN53">
        <v>0.10337752231564</v>
      </c>
      <c r="EO53">
        <v>1.7601662852705601E-2</v>
      </c>
      <c r="EP53">
        <v>1</v>
      </c>
      <c r="EQ53">
        <v>2</v>
      </c>
      <c r="ER53">
        <v>2</v>
      </c>
      <c r="ES53" t="s">
        <v>370</v>
      </c>
      <c r="ET53">
        <v>2.92055</v>
      </c>
      <c r="EU53">
        <v>2.78653</v>
      </c>
      <c r="EV53">
        <v>2.1599299999999998E-2</v>
      </c>
      <c r="EW53">
        <v>2.65922E-2</v>
      </c>
      <c r="EX53">
        <v>0.13546800000000001</v>
      </c>
      <c r="EY53">
        <v>0.115094</v>
      </c>
      <c r="EZ53">
        <v>23749.9</v>
      </c>
      <c r="FA53">
        <v>20480.5</v>
      </c>
      <c r="FB53">
        <v>23979.599999999999</v>
      </c>
      <c r="FC53">
        <v>20649.3</v>
      </c>
      <c r="FD53">
        <v>30457.8</v>
      </c>
      <c r="FE53">
        <v>26158.799999999999</v>
      </c>
      <c r="FF53">
        <v>39053</v>
      </c>
      <c r="FG53">
        <v>32862.1</v>
      </c>
      <c r="FH53">
        <v>2.0193300000000001</v>
      </c>
      <c r="FI53">
        <v>1.8021</v>
      </c>
      <c r="FJ53">
        <v>5.7749500000000002E-2</v>
      </c>
      <c r="FK53">
        <v>0</v>
      </c>
      <c r="FL53">
        <v>29.176500000000001</v>
      </c>
      <c r="FM53">
        <v>999.9</v>
      </c>
      <c r="FN53">
        <v>30.82</v>
      </c>
      <c r="FO53">
        <v>46.226999999999997</v>
      </c>
      <c r="FP53">
        <v>31.7196</v>
      </c>
      <c r="FQ53">
        <v>60.253900000000002</v>
      </c>
      <c r="FR53">
        <v>35.532899999999998</v>
      </c>
      <c r="FS53">
        <v>1</v>
      </c>
      <c r="FT53">
        <v>0.43011700000000003</v>
      </c>
      <c r="FU53">
        <v>2.0043600000000001</v>
      </c>
      <c r="FV53">
        <v>20.405100000000001</v>
      </c>
      <c r="FW53">
        <v>5.2472399999999997</v>
      </c>
      <c r="FX53">
        <v>11.997999999999999</v>
      </c>
      <c r="FY53">
        <v>4.9638</v>
      </c>
      <c r="FZ53">
        <v>3.3010000000000002</v>
      </c>
      <c r="GA53">
        <v>9999</v>
      </c>
      <c r="GB53">
        <v>9999</v>
      </c>
      <c r="GC53">
        <v>9999</v>
      </c>
      <c r="GD53">
        <v>999.9</v>
      </c>
      <c r="GE53">
        <v>1.8710100000000001</v>
      </c>
      <c r="GF53">
        <v>1.87626</v>
      </c>
      <c r="GG53">
        <v>1.8763700000000001</v>
      </c>
      <c r="GH53">
        <v>1.8750800000000001</v>
      </c>
      <c r="GI53">
        <v>1.8773599999999999</v>
      </c>
      <c r="GJ53">
        <v>1.8733200000000001</v>
      </c>
      <c r="GK53">
        <v>1.87103</v>
      </c>
      <c r="GL53">
        <v>1.87822</v>
      </c>
      <c r="GM53">
        <v>5</v>
      </c>
      <c r="GN53">
        <v>0</v>
      </c>
      <c r="GO53">
        <v>0</v>
      </c>
      <c r="GP53">
        <v>0</v>
      </c>
      <c r="GQ53" t="s">
        <v>371</v>
      </c>
      <c r="GR53" t="s">
        <v>372</v>
      </c>
      <c r="GS53" t="s">
        <v>373</v>
      </c>
      <c r="GT53" t="s">
        <v>373</v>
      </c>
      <c r="GU53" t="s">
        <v>373</v>
      </c>
      <c r="GV53" t="s">
        <v>373</v>
      </c>
      <c r="GW53">
        <v>0</v>
      </c>
      <c r="GX53">
        <v>100</v>
      </c>
      <c r="GY53">
        <v>100</v>
      </c>
      <c r="GZ53">
        <v>-0.86599999999999999</v>
      </c>
      <c r="HA53">
        <v>0.3271</v>
      </c>
      <c r="HB53">
        <v>-0.95767720164415004</v>
      </c>
      <c r="HC53">
        <v>1.17587188380478E-3</v>
      </c>
      <c r="HD53">
        <v>-6.2601144054332803E-7</v>
      </c>
      <c r="HE53">
        <v>2.41796582943236E-10</v>
      </c>
      <c r="HF53">
        <v>0.32702500000000301</v>
      </c>
      <c r="HG53">
        <v>0</v>
      </c>
      <c r="HH53">
        <v>0</v>
      </c>
      <c r="HI53">
        <v>0</v>
      </c>
      <c r="HJ53">
        <v>2</v>
      </c>
      <c r="HK53">
        <v>2154</v>
      </c>
      <c r="HL53">
        <v>1</v>
      </c>
      <c r="HM53">
        <v>23</v>
      </c>
      <c r="HN53">
        <v>0.8</v>
      </c>
      <c r="HO53">
        <v>0.7</v>
      </c>
      <c r="HP53">
        <v>18</v>
      </c>
      <c r="HQ53">
        <v>508.77199999999999</v>
      </c>
      <c r="HR53">
        <v>433.27800000000002</v>
      </c>
      <c r="HS53">
        <v>27.003699999999998</v>
      </c>
      <c r="HT53">
        <v>32.746200000000002</v>
      </c>
      <c r="HU53">
        <v>30.000499999999999</v>
      </c>
      <c r="HV53">
        <v>32.676600000000001</v>
      </c>
      <c r="HW53">
        <v>32.654299999999999</v>
      </c>
      <c r="HX53">
        <v>7.31168</v>
      </c>
      <c r="HY53">
        <v>20.936599999999999</v>
      </c>
      <c r="HZ53">
        <v>11.468500000000001</v>
      </c>
      <c r="IA53">
        <v>27</v>
      </c>
      <c r="IB53">
        <v>100</v>
      </c>
      <c r="IC53">
        <v>23.447500000000002</v>
      </c>
      <c r="ID53">
        <v>98.594499999999996</v>
      </c>
      <c r="IE53">
        <v>94.028400000000005</v>
      </c>
    </row>
    <row r="54" spans="1:239" x14ac:dyDescent="0.3">
      <c r="A54">
        <v>38</v>
      </c>
      <c r="B54">
        <v>1628181243.5999999</v>
      </c>
      <c r="C54">
        <v>6486</v>
      </c>
      <c r="D54" t="s">
        <v>558</v>
      </c>
      <c r="E54" t="s">
        <v>559</v>
      </c>
      <c r="F54">
        <v>0</v>
      </c>
      <c r="G54" t="s">
        <v>362</v>
      </c>
      <c r="H54" t="s">
        <v>534</v>
      </c>
      <c r="I54" t="s">
        <v>364</v>
      </c>
      <c r="J54">
        <v>1628181243.5999999</v>
      </c>
      <c r="K54">
        <f t="shared" si="46"/>
        <v>6.072885669205089E-3</v>
      </c>
      <c r="L54">
        <f t="shared" si="47"/>
        <v>6.072885669205089</v>
      </c>
      <c r="M54">
        <f t="shared" si="48"/>
        <v>12.45676252107244</v>
      </c>
      <c r="N54">
        <f t="shared" si="49"/>
        <v>59.369900000000001</v>
      </c>
      <c r="O54">
        <f t="shared" si="50"/>
        <v>15.392576940930573</v>
      </c>
      <c r="P54">
        <f t="shared" si="51"/>
        <v>1.5367816534018854</v>
      </c>
      <c r="Q54">
        <f t="shared" si="52"/>
        <v>5.9274397935079408</v>
      </c>
      <c r="R54">
        <f t="shared" si="53"/>
        <v>0.49854019103235203</v>
      </c>
      <c r="S54">
        <f t="shared" si="54"/>
        <v>2.9339344729587329</v>
      </c>
      <c r="T54">
        <f t="shared" si="55"/>
        <v>0.45581305936077315</v>
      </c>
      <c r="U54">
        <f t="shared" si="56"/>
        <v>0.28841624787939646</v>
      </c>
      <c r="V54">
        <f t="shared" si="57"/>
        <v>321.52093282492496</v>
      </c>
      <c r="W54">
        <f t="shared" si="58"/>
        <v>30.538372397623096</v>
      </c>
      <c r="X54">
        <f t="shared" si="59"/>
        <v>30.194700000000001</v>
      </c>
      <c r="Y54">
        <f t="shared" si="60"/>
        <v>4.3083289472319803</v>
      </c>
      <c r="Z54">
        <f t="shared" si="61"/>
        <v>70.14653750209547</v>
      </c>
      <c r="AA54">
        <f t="shared" si="62"/>
        <v>3.0270178638445873</v>
      </c>
      <c r="AB54">
        <f t="shared" si="63"/>
        <v>4.3152776624992528</v>
      </c>
      <c r="AC54">
        <f t="shared" si="64"/>
        <v>1.2813110833873931</v>
      </c>
      <c r="AD54">
        <f t="shared" si="65"/>
        <v>-267.81425801194445</v>
      </c>
      <c r="AE54">
        <f t="shared" si="66"/>
        <v>4.4446971361026053</v>
      </c>
      <c r="AF54">
        <f t="shared" si="67"/>
        <v>0.33754226636253437</v>
      </c>
      <c r="AG54">
        <f t="shared" si="68"/>
        <v>58.488914215445675</v>
      </c>
      <c r="AH54">
        <v>0</v>
      </c>
      <c r="AI54">
        <v>0</v>
      </c>
      <c r="AJ54">
        <f t="shared" si="69"/>
        <v>1</v>
      </c>
      <c r="AK54">
        <f t="shared" si="70"/>
        <v>0</v>
      </c>
      <c r="AL54">
        <f t="shared" si="71"/>
        <v>52434.931163002031</v>
      </c>
      <c r="AM54" t="s">
        <v>365</v>
      </c>
      <c r="AN54">
        <v>10238.9</v>
      </c>
      <c r="AO54">
        <v>302.21199999999999</v>
      </c>
      <c r="AP54">
        <v>4052.3</v>
      </c>
      <c r="AQ54">
        <f t="shared" si="72"/>
        <v>0.92542210596451402</v>
      </c>
      <c r="AR54">
        <v>-0.32343011824092399</v>
      </c>
      <c r="AS54" t="s">
        <v>560</v>
      </c>
      <c r="AT54">
        <v>10333.4</v>
      </c>
      <c r="AU54">
        <v>748.93092000000001</v>
      </c>
      <c r="AV54">
        <v>851.70100000000002</v>
      </c>
      <c r="AW54">
        <f t="shared" si="73"/>
        <v>0.12066450550134378</v>
      </c>
      <c r="AX54">
        <v>0.5</v>
      </c>
      <c r="AY54">
        <f t="shared" si="74"/>
        <v>1681.2479942098057</v>
      </c>
      <c r="AZ54">
        <f t="shared" si="75"/>
        <v>12.45676252107244</v>
      </c>
      <c r="BA54">
        <f t="shared" si="76"/>
        <v>101.43347892322615</v>
      </c>
      <c r="BB54">
        <f t="shared" si="77"/>
        <v>7.6016106388398187E-3</v>
      </c>
      <c r="BC54">
        <f t="shared" si="78"/>
        <v>3.7578903864149509</v>
      </c>
      <c r="BD54">
        <f t="shared" si="79"/>
        <v>236.05599659823849</v>
      </c>
      <c r="BE54" t="s">
        <v>561</v>
      </c>
      <c r="BF54">
        <v>580.5</v>
      </c>
      <c r="BG54">
        <f t="shared" si="80"/>
        <v>580.5</v>
      </c>
      <c r="BH54">
        <f t="shared" si="81"/>
        <v>0.31842277982531431</v>
      </c>
      <c r="BI54">
        <f t="shared" si="82"/>
        <v>0.37894432542652867</v>
      </c>
      <c r="BJ54">
        <f t="shared" si="83"/>
        <v>0.92188461316896131</v>
      </c>
      <c r="BK54">
        <f t="shared" si="84"/>
        <v>0.18702845734855475</v>
      </c>
      <c r="BL54">
        <f t="shared" si="85"/>
        <v>0.85347303849936318</v>
      </c>
      <c r="BM54">
        <f t="shared" si="86"/>
        <v>0.29372159038393003</v>
      </c>
      <c r="BN54">
        <f t="shared" si="87"/>
        <v>0.70627840961606991</v>
      </c>
      <c r="BO54">
        <f t="shared" si="88"/>
        <v>2000.06</v>
      </c>
      <c r="BP54">
        <f t="shared" si="89"/>
        <v>1681.2479942098057</v>
      </c>
      <c r="BQ54">
        <f t="shared" si="90"/>
        <v>0.84059877914152858</v>
      </c>
      <c r="BR54">
        <f t="shared" si="91"/>
        <v>0.16075564374315018</v>
      </c>
      <c r="BS54">
        <v>6</v>
      </c>
      <c r="BT54">
        <v>0.5</v>
      </c>
      <c r="BU54" t="s">
        <v>368</v>
      </c>
      <c r="BV54">
        <v>2</v>
      </c>
      <c r="BW54">
        <v>1628181243.5999999</v>
      </c>
      <c r="BX54">
        <v>59.369900000000001</v>
      </c>
      <c r="BY54">
        <v>74.746611511318505</v>
      </c>
      <c r="BZ54">
        <v>30.318949518728001</v>
      </c>
      <c r="CA54">
        <v>23.254300000000001</v>
      </c>
      <c r="CB54">
        <v>60.118400000000001</v>
      </c>
      <c r="CC54">
        <v>30.115400000000001</v>
      </c>
      <c r="CD54">
        <v>500.13200000000001</v>
      </c>
      <c r="CE54">
        <v>99.739500000000007</v>
      </c>
      <c r="CF54">
        <v>9.9640599999999996E-2</v>
      </c>
      <c r="CG54">
        <v>30.222799999999999</v>
      </c>
      <c r="CH54">
        <v>30.194700000000001</v>
      </c>
      <c r="CI54">
        <v>999.9</v>
      </c>
      <c r="CJ54">
        <v>0</v>
      </c>
      <c r="CK54">
        <v>0</v>
      </c>
      <c r="CL54">
        <v>10051.200000000001</v>
      </c>
      <c r="CM54">
        <v>0</v>
      </c>
      <c r="CN54">
        <v>1444.7</v>
      </c>
      <c r="CO54">
        <v>-15.623699999999999</v>
      </c>
      <c r="CP54">
        <v>61.233199999999997</v>
      </c>
      <c r="CQ54">
        <v>76.7791</v>
      </c>
      <c r="CR54">
        <v>7.1749000000000001</v>
      </c>
      <c r="CS54">
        <v>74.993700000000004</v>
      </c>
      <c r="CT54">
        <v>23.254300000000001</v>
      </c>
      <c r="CU54">
        <v>3.0349900000000001</v>
      </c>
      <c r="CV54">
        <v>2.3193700000000002</v>
      </c>
      <c r="CW54">
        <v>24.2211</v>
      </c>
      <c r="CX54">
        <v>19.811599999999999</v>
      </c>
      <c r="CY54">
        <v>2000.06</v>
      </c>
      <c r="CZ54">
        <v>0.979993</v>
      </c>
      <c r="DA54">
        <v>2.0007199999999999E-2</v>
      </c>
      <c r="DB54">
        <v>0</v>
      </c>
      <c r="DC54">
        <v>748.86300000000006</v>
      </c>
      <c r="DD54">
        <v>4.9996700000000001</v>
      </c>
      <c r="DE54">
        <v>15190.2</v>
      </c>
      <c r="DF54">
        <v>16734.5</v>
      </c>
      <c r="DG54">
        <v>48.125</v>
      </c>
      <c r="DH54">
        <v>49.75</v>
      </c>
      <c r="DI54">
        <v>48.75</v>
      </c>
      <c r="DJ54">
        <v>49.561999999999998</v>
      </c>
      <c r="DK54">
        <v>49.625</v>
      </c>
      <c r="DL54">
        <v>1955.15</v>
      </c>
      <c r="DM54">
        <v>39.92</v>
      </c>
      <c r="DN54">
        <v>0</v>
      </c>
      <c r="DO54">
        <v>113.40000009536701</v>
      </c>
      <c r="DP54">
        <v>0</v>
      </c>
      <c r="DQ54">
        <v>748.93092000000001</v>
      </c>
      <c r="DR54">
        <v>-1.1704615350546199</v>
      </c>
      <c r="DS54">
        <v>-189.32307692367499</v>
      </c>
      <c r="DT54">
        <v>15239.804</v>
      </c>
      <c r="DU54">
        <v>15</v>
      </c>
      <c r="DV54">
        <v>1628181204.0999999</v>
      </c>
      <c r="DW54" t="s">
        <v>562</v>
      </c>
      <c r="DX54">
        <v>1628181186.0999999</v>
      </c>
      <c r="DY54">
        <v>1628181204.0999999</v>
      </c>
      <c r="DZ54">
        <v>42</v>
      </c>
      <c r="EA54">
        <v>0.14099999999999999</v>
      </c>
      <c r="EB54">
        <v>-1.2999999999999999E-2</v>
      </c>
      <c r="EC54">
        <v>-0.73099999999999998</v>
      </c>
      <c r="ED54">
        <v>0.312</v>
      </c>
      <c r="EE54">
        <v>75</v>
      </c>
      <c r="EF54">
        <v>23</v>
      </c>
      <c r="EG54">
        <v>0.14000000000000001</v>
      </c>
      <c r="EH54">
        <v>0.01</v>
      </c>
      <c r="EI54">
        <v>12.6628902815755</v>
      </c>
      <c r="EJ54">
        <v>-2.69137978991646E-2</v>
      </c>
      <c r="EK54">
        <v>4.7530643177663E-2</v>
      </c>
      <c r="EL54">
        <v>1</v>
      </c>
      <c r="EM54">
        <v>0.49762562758703899</v>
      </c>
      <c r="EN54">
        <v>0.10658450951652999</v>
      </c>
      <c r="EO54">
        <v>1.8640065443002601E-2</v>
      </c>
      <c r="EP54">
        <v>1</v>
      </c>
      <c r="EQ54">
        <v>2</v>
      </c>
      <c r="ER54">
        <v>2</v>
      </c>
      <c r="ES54" t="s">
        <v>370</v>
      </c>
      <c r="ET54">
        <v>2.9205399999999999</v>
      </c>
      <c r="EU54">
        <v>2.7865899999999999</v>
      </c>
      <c r="EV54">
        <v>1.6099700000000002E-2</v>
      </c>
      <c r="EW54">
        <v>2.0125000000000001E-2</v>
      </c>
      <c r="EX54">
        <v>0.136047</v>
      </c>
      <c r="EY54">
        <v>0.113938</v>
      </c>
      <c r="EZ54">
        <v>23873.4</v>
      </c>
      <c r="FA54">
        <v>20609.8</v>
      </c>
      <c r="FB54">
        <v>23970.400000000001</v>
      </c>
      <c r="FC54">
        <v>20643.3</v>
      </c>
      <c r="FD54">
        <v>30426.9</v>
      </c>
      <c r="FE54">
        <v>26187</v>
      </c>
      <c r="FF54">
        <v>39038.800000000003</v>
      </c>
      <c r="FG54">
        <v>32854.300000000003</v>
      </c>
      <c r="FH54">
        <v>2.0180500000000001</v>
      </c>
      <c r="FI54">
        <v>1.7986200000000001</v>
      </c>
      <c r="FJ54">
        <v>3.8981399999999999E-2</v>
      </c>
      <c r="FK54">
        <v>0</v>
      </c>
      <c r="FL54">
        <v>29.560199999999998</v>
      </c>
      <c r="FM54">
        <v>999.9</v>
      </c>
      <c r="FN54">
        <v>30.338000000000001</v>
      </c>
      <c r="FO54">
        <v>46.357999999999997</v>
      </c>
      <c r="FP54">
        <v>31.434699999999999</v>
      </c>
      <c r="FQ54">
        <v>60.373899999999999</v>
      </c>
      <c r="FR54">
        <v>35.0321</v>
      </c>
      <c r="FS54">
        <v>1</v>
      </c>
      <c r="FT54">
        <v>0.44463399999999997</v>
      </c>
      <c r="FU54">
        <v>2.2316099999999999</v>
      </c>
      <c r="FV54">
        <v>20.401800000000001</v>
      </c>
      <c r="FW54">
        <v>5.2467899999999998</v>
      </c>
      <c r="FX54">
        <v>11.997999999999999</v>
      </c>
      <c r="FY54">
        <v>4.9638</v>
      </c>
      <c r="FZ54">
        <v>3.3010000000000002</v>
      </c>
      <c r="GA54">
        <v>9999</v>
      </c>
      <c r="GB54">
        <v>9999</v>
      </c>
      <c r="GC54">
        <v>9999</v>
      </c>
      <c r="GD54">
        <v>999.9</v>
      </c>
      <c r="GE54">
        <v>1.8709800000000001</v>
      </c>
      <c r="GF54">
        <v>1.8762300000000001</v>
      </c>
      <c r="GG54">
        <v>1.8763700000000001</v>
      </c>
      <c r="GH54">
        <v>1.8751</v>
      </c>
      <c r="GI54">
        <v>1.8773200000000001</v>
      </c>
      <c r="GJ54">
        <v>1.87331</v>
      </c>
      <c r="GK54">
        <v>1.87103</v>
      </c>
      <c r="GL54">
        <v>1.8782000000000001</v>
      </c>
      <c r="GM54">
        <v>5</v>
      </c>
      <c r="GN54">
        <v>0</v>
      </c>
      <c r="GO54">
        <v>0</v>
      </c>
      <c r="GP54">
        <v>0</v>
      </c>
      <c r="GQ54" t="s">
        <v>371</v>
      </c>
      <c r="GR54" t="s">
        <v>372</v>
      </c>
      <c r="GS54" t="s">
        <v>373</v>
      </c>
      <c r="GT54" t="s">
        <v>373</v>
      </c>
      <c r="GU54" t="s">
        <v>373</v>
      </c>
      <c r="GV54" t="s">
        <v>373</v>
      </c>
      <c r="GW54">
        <v>0</v>
      </c>
      <c r="GX54">
        <v>100</v>
      </c>
      <c r="GY54">
        <v>100</v>
      </c>
      <c r="GZ54">
        <v>-0.748</v>
      </c>
      <c r="HA54">
        <v>0.31380000000000002</v>
      </c>
      <c r="HB54">
        <v>-0.81697037123184801</v>
      </c>
      <c r="HC54">
        <v>1.17587188380478E-3</v>
      </c>
      <c r="HD54">
        <v>-6.2601144054332803E-7</v>
      </c>
      <c r="HE54">
        <v>2.41796582943236E-10</v>
      </c>
      <c r="HF54">
        <v>0.31382479847994099</v>
      </c>
      <c r="HG54">
        <v>0</v>
      </c>
      <c r="HH54">
        <v>0</v>
      </c>
      <c r="HI54">
        <v>0</v>
      </c>
      <c r="HJ54">
        <v>2</v>
      </c>
      <c r="HK54">
        <v>2154</v>
      </c>
      <c r="HL54">
        <v>1</v>
      </c>
      <c r="HM54">
        <v>23</v>
      </c>
      <c r="HN54">
        <v>1</v>
      </c>
      <c r="HO54">
        <v>0.7</v>
      </c>
      <c r="HP54">
        <v>18</v>
      </c>
      <c r="HQ54">
        <v>508.66699999999997</v>
      </c>
      <c r="HR54">
        <v>431.69900000000001</v>
      </c>
      <c r="HS54">
        <v>27.0015</v>
      </c>
      <c r="HT54">
        <v>32.8889</v>
      </c>
      <c r="HU54">
        <v>30.000699999999998</v>
      </c>
      <c r="HV54">
        <v>32.766199999999998</v>
      </c>
      <c r="HW54">
        <v>32.736899999999999</v>
      </c>
      <c r="HX54">
        <v>6.1985799999999998</v>
      </c>
      <c r="HY54">
        <v>21.494900000000001</v>
      </c>
      <c r="HZ54">
        <v>9.5831199999999992</v>
      </c>
      <c r="IA54">
        <v>27</v>
      </c>
      <c r="IB54">
        <v>75</v>
      </c>
      <c r="IC54">
        <v>23.086099999999998</v>
      </c>
      <c r="ID54">
        <v>98.5578</v>
      </c>
      <c r="IE54">
        <v>94.004199999999997</v>
      </c>
    </row>
    <row r="55" spans="1:239" x14ac:dyDescent="0.3">
      <c r="A55">
        <v>39</v>
      </c>
      <c r="B55">
        <v>1628181350.0999999</v>
      </c>
      <c r="C55">
        <v>6592.5</v>
      </c>
      <c r="D55" t="s">
        <v>563</v>
      </c>
      <c r="E55" t="s">
        <v>564</v>
      </c>
      <c r="F55">
        <v>0</v>
      </c>
      <c r="G55" t="s">
        <v>362</v>
      </c>
      <c r="H55" t="s">
        <v>534</v>
      </c>
      <c r="I55" t="s">
        <v>364</v>
      </c>
      <c r="J55">
        <v>1628181350.0999999</v>
      </c>
      <c r="K55">
        <f t="shared" si="46"/>
        <v>6.3085418195759939E-3</v>
      </c>
      <c r="L55">
        <f t="shared" si="47"/>
        <v>6.3085418195759937</v>
      </c>
      <c r="M55">
        <f t="shared" si="48"/>
        <v>8.9560239338245591</v>
      </c>
      <c r="N55">
        <f t="shared" si="49"/>
        <v>39.363100000000003</v>
      </c>
      <c r="O55">
        <f t="shared" si="50"/>
        <v>11.167462997338948</v>
      </c>
      <c r="P55">
        <f t="shared" si="51"/>
        <v>1.1149622517334716</v>
      </c>
      <c r="Q55">
        <f t="shared" si="52"/>
        <v>3.9300215833862904</v>
      </c>
      <c r="R55">
        <f t="shared" si="53"/>
        <v>0.56440579150959203</v>
      </c>
      <c r="S55">
        <f t="shared" si="54"/>
        <v>2.9259730714522925</v>
      </c>
      <c r="T55">
        <f t="shared" si="55"/>
        <v>0.51016608361893412</v>
      </c>
      <c r="U55">
        <f t="shared" si="56"/>
        <v>0.32329154393220405</v>
      </c>
      <c r="V55">
        <f t="shared" si="57"/>
        <v>321.50121338129162</v>
      </c>
      <c r="W55">
        <f t="shared" si="58"/>
        <v>30.316464135616751</v>
      </c>
      <c r="X55">
        <f t="shared" si="59"/>
        <v>29.855799999999999</v>
      </c>
      <c r="Y55">
        <f t="shared" si="60"/>
        <v>4.2252887225353906</v>
      </c>
      <c r="Z55">
        <f t="shared" si="61"/>
        <v>70.999690357135918</v>
      </c>
      <c r="AA55">
        <f t="shared" si="62"/>
        <v>3.0355906902391849</v>
      </c>
      <c r="AB55">
        <f t="shared" si="63"/>
        <v>4.2754984915706595</v>
      </c>
      <c r="AC55">
        <f t="shared" si="64"/>
        <v>1.1896980322962056</v>
      </c>
      <c r="AD55">
        <f t="shared" si="65"/>
        <v>-278.20669424330134</v>
      </c>
      <c r="AE55">
        <f t="shared" si="66"/>
        <v>32.432384382904829</v>
      </c>
      <c r="AF55">
        <f t="shared" si="67"/>
        <v>2.4635970030775693</v>
      </c>
      <c r="AG55">
        <f t="shared" si="68"/>
        <v>78.190500523972659</v>
      </c>
      <c r="AH55">
        <v>0</v>
      </c>
      <c r="AI55">
        <v>0</v>
      </c>
      <c r="AJ55">
        <f t="shared" si="69"/>
        <v>1</v>
      </c>
      <c r="AK55">
        <f t="shared" si="70"/>
        <v>0</v>
      </c>
      <c r="AL55">
        <f t="shared" si="71"/>
        <v>52235.184504639386</v>
      </c>
      <c r="AM55" t="s">
        <v>365</v>
      </c>
      <c r="AN55">
        <v>10238.9</v>
      </c>
      <c r="AO55">
        <v>302.21199999999999</v>
      </c>
      <c r="AP55">
        <v>4052.3</v>
      </c>
      <c r="AQ55">
        <f t="shared" si="72"/>
        <v>0.92542210596451402</v>
      </c>
      <c r="AR55">
        <v>-0.32343011824092399</v>
      </c>
      <c r="AS55" t="s">
        <v>565</v>
      </c>
      <c r="AT55">
        <v>10332.299999999999</v>
      </c>
      <c r="AU55">
        <v>755.66461538461499</v>
      </c>
      <c r="AV55">
        <v>832.72400000000005</v>
      </c>
      <c r="AW55">
        <f t="shared" si="73"/>
        <v>9.2538926001154098E-2</v>
      </c>
      <c r="AX55">
        <v>0.5</v>
      </c>
      <c r="AY55">
        <f t="shared" si="74"/>
        <v>1681.1469001975604</v>
      </c>
      <c r="AZ55">
        <f t="shared" si="75"/>
        <v>8.9560239338245591</v>
      </c>
      <c r="BA55">
        <f t="shared" si="76"/>
        <v>77.785764297225825</v>
      </c>
      <c r="BB55">
        <f t="shared" si="77"/>
        <v>5.5197163620710398E-3</v>
      </c>
      <c r="BC55">
        <f t="shared" si="78"/>
        <v>3.8663182519057933</v>
      </c>
      <c r="BD55">
        <f t="shared" si="79"/>
        <v>234.5743830557808</v>
      </c>
      <c r="BE55" t="s">
        <v>566</v>
      </c>
      <c r="BF55">
        <v>592.39</v>
      </c>
      <c r="BG55">
        <f t="shared" si="80"/>
        <v>592.39</v>
      </c>
      <c r="BH55">
        <f t="shared" si="81"/>
        <v>0.28861183297226933</v>
      </c>
      <c r="BI55">
        <f t="shared" si="82"/>
        <v>0.32063455281144171</v>
      </c>
      <c r="BJ55">
        <f t="shared" si="83"/>
        <v>0.93053749953033449</v>
      </c>
      <c r="BK55">
        <f t="shared" si="84"/>
        <v>0.14525474374827535</v>
      </c>
      <c r="BL55">
        <f t="shared" si="85"/>
        <v>0.85853345308163431</v>
      </c>
      <c r="BM55">
        <f t="shared" si="86"/>
        <v>0.25135582488971608</v>
      </c>
      <c r="BN55">
        <f t="shared" si="87"/>
        <v>0.74864417511028392</v>
      </c>
      <c r="BO55">
        <f t="shared" si="88"/>
        <v>1999.94</v>
      </c>
      <c r="BP55">
        <f t="shared" si="89"/>
        <v>1681.1469001975604</v>
      </c>
      <c r="BQ55">
        <f t="shared" si="90"/>
        <v>0.84059866805882189</v>
      </c>
      <c r="BR55">
        <f t="shared" si="91"/>
        <v>0.16075542935352641</v>
      </c>
      <c r="BS55">
        <v>6</v>
      </c>
      <c r="BT55">
        <v>0.5</v>
      </c>
      <c r="BU55" t="s">
        <v>368</v>
      </c>
      <c r="BV55">
        <v>2</v>
      </c>
      <c r="BW55">
        <v>1628181350.0999999</v>
      </c>
      <c r="BX55">
        <v>39.363100000000003</v>
      </c>
      <c r="BY55">
        <v>50.405004664187999</v>
      </c>
      <c r="BZ55">
        <v>30.404479304664701</v>
      </c>
      <c r="CA55">
        <v>23.066600000000001</v>
      </c>
      <c r="CB55">
        <v>40.078800000000001</v>
      </c>
      <c r="CC55">
        <v>29.973099999999999</v>
      </c>
      <c r="CD55">
        <v>500.15</v>
      </c>
      <c r="CE55">
        <v>99.740399999999994</v>
      </c>
      <c r="CF55">
        <v>9.9845900000000001E-2</v>
      </c>
      <c r="CG55">
        <v>30.061399999999999</v>
      </c>
      <c r="CH55">
        <v>29.855799999999999</v>
      </c>
      <c r="CI55">
        <v>999.9</v>
      </c>
      <c r="CJ55">
        <v>0</v>
      </c>
      <c r="CK55">
        <v>0</v>
      </c>
      <c r="CL55">
        <v>10005.6</v>
      </c>
      <c r="CM55">
        <v>0</v>
      </c>
      <c r="CN55">
        <v>1541.29</v>
      </c>
      <c r="CO55">
        <v>-10.689399999999999</v>
      </c>
      <c r="CP55">
        <v>40.592500000000001</v>
      </c>
      <c r="CQ55">
        <v>51.234299999999998</v>
      </c>
      <c r="CR55">
        <v>7.2207600000000003</v>
      </c>
      <c r="CS55">
        <v>50.052500000000002</v>
      </c>
      <c r="CT55">
        <v>23.066600000000001</v>
      </c>
      <c r="CU55">
        <v>3.0208699999999999</v>
      </c>
      <c r="CV55">
        <v>2.3006700000000002</v>
      </c>
      <c r="CW55">
        <v>24.1434</v>
      </c>
      <c r="CX55">
        <v>19.681100000000001</v>
      </c>
      <c r="CY55">
        <v>1999.94</v>
      </c>
      <c r="CZ55">
        <v>0.979993</v>
      </c>
      <c r="DA55">
        <v>2.0007199999999999E-2</v>
      </c>
      <c r="DB55">
        <v>0</v>
      </c>
      <c r="DC55">
        <v>755.51599999999996</v>
      </c>
      <c r="DD55">
        <v>4.9996700000000001</v>
      </c>
      <c r="DE55">
        <v>15353.6</v>
      </c>
      <c r="DF55">
        <v>16733.400000000001</v>
      </c>
      <c r="DG55">
        <v>48.186999999999998</v>
      </c>
      <c r="DH55">
        <v>49.561999999999998</v>
      </c>
      <c r="DI55">
        <v>48.811999999999998</v>
      </c>
      <c r="DJ55">
        <v>49.436999999999998</v>
      </c>
      <c r="DK55">
        <v>49.686999999999998</v>
      </c>
      <c r="DL55">
        <v>1955.03</v>
      </c>
      <c r="DM55">
        <v>39.909999999999997</v>
      </c>
      <c r="DN55">
        <v>0</v>
      </c>
      <c r="DO55">
        <v>106.200000047684</v>
      </c>
      <c r="DP55">
        <v>0</v>
      </c>
      <c r="DQ55">
        <v>755.66461538461499</v>
      </c>
      <c r="DR55">
        <v>-2.3130256478557101</v>
      </c>
      <c r="DS55">
        <v>1676.51965538388</v>
      </c>
      <c r="DT55">
        <v>15246.907692307699</v>
      </c>
      <c r="DU55">
        <v>15</v>
      </c>
      <c r="DV55">
        <v>1628181308.0999999</v>
      </c>
      <c r="DW55" t="s">
        <v>567</v>
      </c>
      <c r="DX55">
        <v>1628181299.0999999</v>
      </c>
      <c r="DY55">
        <v>1628181308.0999999</v>
      </c>
      <c r="DZ55">
        <v>43</v>
      </c>
      <c r="EA55">
        <v>5.5E-2</v>
      </c>
      <c r="EB55">
        <v>0</v>
      </c>
      <c r="EC55">
        <v>-0.70399999999999996</v>
      </c>
      <c r="ED55">
        <v>0.29399999999999998</v>
      </c>
      <c r="EE55">
        <v>50</v>
      </c>
      <c r="EF55">
        <v>23</v>
      </c>
      <c r="EG55">
        <v>0.15</v>
      </c>
      <c r="EH55">
        <v>0.01</v>
      </c>
      <c r="EI55">
        <v>8.6751006401941293</v>
      </c>
      <c r="EJ55">
        <v>-0.45166670370248602</v>
      </c>
      <c r="EK55">
        <v>7.4573734177595705E-2</v>
      </c>
      <c r="EL55">
        <v>1</v>
      </c>
      <c r="EM55">
        <v>0.53841938996167504</v>
      </c>
      <c r="EN55">
        <v>0.103169583506243</v>
      </c>
      <c r="EO55">
        <v>1.9253957488723598E-2</v>
      </c>
      <c r="EP55">
        <v>1</v>
      </c>
      <c r="EQ55">
        <v>2</v>
      </c>
      <c r="ER55">
        <v>2</v>
      </c>
      <c r="ES55" t="s">
        <v>370</v>
      </c>
      <c r="ET55">
        <v>2.9204500000000002</v>
      </c>
      <c r="EU55">
        <v>2.7863799999999999</v>
      </c>
      <c r="EV55">
        <v>1.0779499999999999E-2</v>
      </c>
      <c r="EW55">
        <v>1.35269E-2</v>
      </c>
      <c r="EX55">
        <v>0.135578</v>
      </c>
      <c r="EY55">
        <v>0.11328199999999999</v>
      </c>
      <c r="EZ55">
        <v>23993.9</v>
      </c>
      <c r="FA55">
        <v>20744.099999999999</v>
      </c>
      <c r="FB55">
        <v>23962.5</v>
      </c>
      <c r="FC55">
        <v>20639.400000000001</v>
      </c>
      <c r="FD55">
        <v>30434.799999999999</v>
      </c>
      <c r="FE55">
        <v>26202.9</v>
      </c>
      <c r="FF55">
        <v>39026.9</v>
      </c>
      <c r="FG55">
        <v>32849.699999999997</v>
      </c>
      <c r="FH55">
        <v>2.0165799999999998</v>
      </c>
      <c r="FI55">
        <v>1.7962</v>
      </c>
      <c r="FJ55">
        <v>3.9003799999999998E-2</v>
      </c>
      <c r="FK55">
        <v>0</v>
      </c>
      <c r="FL55">
        <v>29.220600000000001</v>
      </c>
      <c r="FM55">
        <v>999.9</v>
      </c>
      <c r="FN55">
        <v>29.818999999999999</v>
      </c>
      <c r="FO55">
        <v>46.478000000000002</v>
      </c>
      <c r="FP55">
        <v>31.084700000000002</v>
      </c>
      <c r="FQ55">
        <v>60.353900000000003</v>
      </c>
      <c r="FR55">
        <v>34.911900000000003</v>
      </c>
      <c r="FS55">
        <v>1</v>
      </c>
      <c r="FT55">
        <v>0.45467999999999997</v>
      </c>
      <c r="FU55">
        <v>2.0637599999999998</v>
      </c>
      <c r="FV55">
        <v>20.404199999999999</v>
      </c>
      <c r="FW55">
        <v>5.2467899999999998</v>
      </c>
      <c r="FX55">
        <v>11.997999999999999</v>
      </c>
      <c r="FY55">
        <v>4.9635499999999997</v>
      </c>
      <c r="FZ55">
        <v>3.3010000000000002</v>
      </c>
      <c r="GA55">
        <v>9999</v>
      </c>
      <c r="GB55">
        <v>9999</v>
      </c>
      <c r="GC55">
        <v>9999</v>
      </c>
      <c r="GD55">
        <v>999.9</v>
      </c>
      <c r="GE55">
        <v>1.871</v>
      </c>
      <c r="GF55">
        <v>1.8762399999999999</v>
      </c>
      <c r="GG55">
        <v>1.8763700000000001</v>
      </c>
      <c r="GH55">
        <v>1.8750500000000001</v>
      </c>
      <c r="GI55">
        <v>1.8773200000000001</v>
      </c>
      <c r="GJ55">
        <v>1.8733200000000001</v>
      </c>
      <c r="GK55">
        <v>1.87103</v>
      </c>
      <c r="GL55">
        <v>1.8782000000000001</v>
      </c>
      <c r="GM55">
        <v>5</v>
      </c>
      <c r="GN55">
        <v>0</v>
      </c>
      <c r="GO55">
        <v>0</v>
      </c>
      <c r="GP55">
        <v>0</v>
      </c>
      <c r="GQ55" t="s">
        <v>371</v>
      </c>
      <c r="GR55" t="s">
        <v>372</v>
      </c>
      <c r="GS55" t="s">
        <v>373</v>
      </c>
      <c r="GT55" t="s">
        <v>373</v>
      </c>
      <c r="GU55" t="s">
        <v>373</v>
      </c>
      <c r="GV55" t="s">
        <v>373</v>
      </c>
      <c r="GW55">
        <v>0</v>
      </c>
      <c r="GX55">
        <v>100</v>
      </c>
      <c r="GY55">
        <v>100</v>
      </c>
      <c r="GZ55">
        <v>-0.71599999999999997</v>
      </c>
      <c r="HA55">
        <v>0.31419999999999998</v>
      </c>
      <c r="HB55">
        <v>-0.76186849518545496</v>
      </c>
      <c r="HC55">
        <v>1.17587188380478E-3</v>
      </c>
      <c r="HD55">
        <v>-6.2601144054332803E-7</v>
      </c>
      <c r="HE55">
        <v>2.41796582943236E-10</v>
      </c>
      <c r="HF55">
        <v>0.31418014823889301</v>
      </c>
      <c r="HG55">
        <v>0</v>
      </c>
      <c r="HH55">
        <v>0</v>
      </c>
      <c r="HI55">
        <v>0</v>
      </c>
      <c r="HJ55">
        <v>2</v>
      </c>
      <c r="HK55">
        <v>2154</v>
      </c>
      <c r="HL55">
        <v>1</v>
      </c>
      <c r="HM55">
        <v>23</v>
      </c>
      <c r="HN55">
        <v>0.8</v>
      </c>
      <c r="HO55">
        <v>0.7</v>
      </c>
      <c r="HP55">
        <v>18</v>
      </c>
      <c r="HQ55">
        <v>508.483</v>
      </c>
      <c r="HR55">
        <v>430.76400000000001</v>
      </c>
      <c r="HS55">
        <v>26.998200000000001</v>
      </c>
      <c r="HT55">
        <v>33.0124</v>
      </c>
      <c r="HU55">
        <v>30</v>
      </c>
      <c r="HV55">
        <v>32.862099999999998</v>
      </c>
      <c r="HW55">
        <v>32.818300000000001</v>
      </c>
      <c r="HX55">
        <v>5.1005200000000004</v>
      </c>
      <c r="HY55">
        <v>20.130299999999998</v>
      </c>
      <c r="HZ55">
        <v>7.86416</v>
      </c>
      <c r="IA55">
        <v>27</v>
      </c>
      <c r="IB55">
        <v>50</v>
      </c>
      <c r="IC55">
        <v>23.0015</v>
      </c>
      <c r="ID55">
        <v>98.526899999999998</v>
      </c>
      <c r="IE55">
        <v>93.9893</v>
      </c>
    </row>
    <row r="56" spans="1:239" x14ac:dyDescent="0.3">
      <c r="A56">
        <v>40</v>
      </c>
      <c r="B56">
        <v>1628181456.5999999</v>
      </c>
      <c r="C56">
        <v>6699</v>
      </c>
      <c r="D56" t="s">
        <v>568</v>
      </c>
      <c r="E56" t="s">
        <v>569</v>
      </c>
      <c r="F56">
        <v>0</v>
      </c>
      <c r="G56" t="s">
        <v>362</v>
      </c>
      <c r="H56" t="s">
        <v>534</v>
      </c>
      <c r="I56" t="s">
        <v>364</v>
      </c>
      <c r="J56">
        <v>1628181456.5999999</v>
      </c>
      <c r="K56">
        <f t="shared" si="46"/>
        <v>6.7750956601960307E-3</v>
      </c>
      <c r="L56">
        <f t="shared" si="47"/>
        <v>6.7750956601960306</v>
      </c>
      <c r="M56">
        <f t="shared" si="48"/>
        <v>3.4559537036541497</v>
      </c>
      <c r="N56">
        <f t="shared" si="49"/>
        <v>15.597300000000001</v>
      </c>
      <c r="O56">
        <f t="shared" si="50"/>
        <v>5.4138840389476224</v>
      </c>
      <c r="P56">
        <f t="shared" si="51"/>
        <v>0.54051155499416215</v>
      </c>
      <c r="Q56">
        <f t="shared" si="52"/>
        <v>1.5572038145000999</v>
      </c>
      <c r="R56">
        <f t="shared" si="53"/>
        <v>0.60867030581224024</v>
      </c>
      <c r="S56">
        <f t="shared" si="54"/>
        <v>2.9228664159070545</v>
      </c>
      <c r="T56">
        <f t="shared" si="55"/>
        <v>0.54603406482535211</v>
      </c>
      <c r="U56">
        <f t="shared" si="56"/>
        <v>0.34636021036978004</v>
      </c>
      <c r="V56">
        <f t="shared" si="57"/>
        <v>321.47625638141773</v>
      </c>
      <c r="W56">
        <f t="shared" si="58"/>
        <v>30.279826101036118</v>
      </c>
      <c r="X56">
        <f t="shared" si="59"/>
        <v>29.931999999999999</v>
      </c>
      <c r="Y56">
        <f t="shared" si="60"/>
        <v>4.2438373290891249</v>
      </c>
      <c r="Z56">
        <f t="shared" si="61"/>
        <v>70.998535265263158</v>
      </c>
      <c r="AA56">
        <f t="shared" si="62"/>
        <v>3.0503166355139997</v>
      </c>
      <c r="AB56">
        <f t="shared" si="63"/>
        <v>4.2963092465463886</v>
      </c>
      <c r="AC56">
        <f t="shared" si="64"/>
        <v>1.1935206935751252</v>
      </c>
      <c r="AD56">
        <f t="shared" si="65"/>
        <v>-298.78171861464494</v>
      </c>
      <c r="AE56">
        <f t="shared" si="66"/>
        <v>33.721600881877904</v>
      </c>
      <c r="AF56">
        <f t="shared" si="67"/>
        <v>2.5662918885588817</v>
      </c>
      <c r="AG56">
        <f t="shared" si="68"/>
        <v>58.982430537209595</v>
      </c>
      <c r="AH56">
        <v>0</v>
      </c>
      <c r="AI56">
        <v>0</v>
      </c>
      <c r="AJ56">
        <f t="shared" si="69"/>
        <v>1</v>
      </c>
      <c r="AK56">
        <f t="shared" si="70"/>
        <v>0</v>
      </c>
      <c r="AL56">
        <f t="shared" si="71"/>
        <v>52131.840880323711</v>
      </c>
      <c r="AM56" t="s">
        <v>365</v>
      </c>
      <c r="AN56">
        <v>10238.9</v>
      </c>
      <c r="AO56">
        <v>302.21199999999999</v>
      </c>
      <c r="AP56">
        <v>4052.3</v>
      </c>
      <c r="AQ56">
        <f t="shared" si="72"/>
        <v>0.92542210596451402</v>
      </c>
      <c r="AR56">
        <v>-0.32343011824092399</v>
      </c>
      <c r="AS56" t="s">
        <v>570</v>
      </c>
      <c r="AT56">
        <v>10333</v>
      </c>
      <c r="AU56">
        <v>767.67723999999998</v>
      </c>
      <c r="AV56">
        <v>821.74699999999996</v>
      </c>
      <c r="AW56">
        <f t="shared" si="73"/>
        <v>6.5798548701729298E-2</v>
      </c>
      <c r="AX56">
        <v>0.5</v>
      </c>
      <c r="AY56">
        <f t="shared" si="74"/>
        <v>1681.0128001976257</v>
      </c>
      <c r="AZ56">
        <f t="shared" si="75"/>
        <v>3.4559537036541497</v>
      </c>
      <c r="BA56">
        <f t="shared" si="76"/>
        <v>55.304101301016907</v>
      </c>
      <c r="BB56">
        <f t="shared" si="77"/>
        <v>2.2482778367010387E-3</v>
      </c>
      <c r="BC56">
        <f t="shared" si="78"/>
        <v>3.9313231444714742</v>
      </c>
      <c r="BD56">
        <f t="shared" si="79"/>
        <v>233.69500733191776</v>
      </c>
      <c r="BE56" t="s">
        <v>571</v>
      </c>
      <c r="BF56">
        <v>580.25</v>
      </c>
      <c r="BG56">
        <f t="shared" si="80"/>
        <v>580.25</v>
      </c>
      <c r="BH56">
        <f t="shared" si="81"/>
        <v>0.29388242366567807</v>
      </c>
      <c r="BI56">
        <f t="shared" si="82"/>
        <v>0.22389412704919723</v>
      </c>
      <c r="BJ56">
        <f t="shared" si="83"/>
        <v>0.930445414092539</v>
      </c>
      <c r="BK56">
        <f t="shared" si="84"/>
        <v>0.1040733733049746</v>
      </c>
      <c r="BL56">
        <f t="shared" si="85"/>
        <v>0.86146058439161965</v>
      </c>
      <c r="BM56">
        <f t="shared" si="86"/>
        <v>0.1692307137050158</v>
      </c>
      <c r="BN56">
        <f t="shared" si="87"/>
        <v>0.83076928629498425</v>
      </c>
      <c r="BO56">
        <f t="shared" si="88"/>
        <v>1999.78</v>
      </c>
      <c r="BP56">
        <f t="shared" si="89"/>
        <v>1681.0128001976257</v>
      </c>
      <c r="BQ56">
        <f t="shared" si="90"/>
        <v>0.84059886597406996</v>
      </c>
      <c r="BR56">
        <f t="shared" si="91"/>
        <v>0.16075581132995517</v>
      </c>
      <c r="BS56">
        <v>6</v>
      </c>
      <c r="BT56">
        <v>0.5</v>
      </c>
      <c r="BU56" t="s">
        <v>368</v>
      </c>
      <c r="BV56">
        <v>2</v>
      </c>
      <c r="BW56">
        <v>1628181456.5999999</v>
      </c>
      <c r="BX56">
        <v>15.597300000000001</v>
      </c>
      <c r="BY56">
        <v>19.8686126126393</v>
      </c>
      <c r="BZ56">
        <v>30.552650344217</v>
      </c>
      <c r="CA56">
        <v>22.675799999999999</v>
      </c>
      <c r="CB56">
        <v>16.3705</v>
      </c>
      <c r="CC56">
        <v>29.9405</v>
      </c>
      <c r="CD56">
        <v>500.30900000000003</v>
      </c>
      <c r="CE56">
        <v>99.738</v>
      </c>
      <c r="CF56">
        <v>0.100037</v>
      </c>
      <c r="CG56">
        <v>30.146000000000001</v>
      </c>
      <c r="CH56">
        <v>29.931999999999999</v>
      </c>
      <c r="CI56">
        <v>999.9</v>
      </c>
      <c r="CJ56">
        <v>0</v>
      </c>
      <c r="CK56">
        <v>0</v>
      </c>
      <c r="CL56">
        <v>9988.1200000000008</v>
      </c>
      <c r="CM56">
        <v>0</v>
      </c>
      <c r="CN56">
        <v>1632.2</v>
      </c>
      <c r="CO56">
        <v>-4.4687700000000001</v>
      </c>
      <c r="CP56">
        <v>16.0838</v>
      </c>
      <c r="CQ56">
        <v>20.531600000000001</v>
      </c>
      <c r="CR56">
        <v>7.5775899999999998</v>
      </c>
      <c r="CS56">
        <v>20.065999999999999</v>
      </c>
      <c r="CT56">
        <v>22.675799999999999</v>
      </c>
      <c r="CU56">
        <v>3.0174099999999999</v>
      </c>
      <c r="CV56">
        <v>2.2616399999999999</v>
      </c>
      <c r="CW56">
        <v>24.124300000000002</v>
      </c>
      <c r="CX56">
        <v>19.405799999999999</v>
      </c>
      <c r="CY56">
        <v>1999.78</v>
      </c>
      <c r="CZ56">
        <v>0.97999000000000003</v>
      </c>
      <c r="DA56">
        <v>2.0010199999999999E-2</v>
      </c>
      <c r="DB56">
        <v>0</v>
      </c>
      <c r="DC56">
        <v>767.51300000000003</v>
      </c>
      <c r="DD56">
        <v>4.9996700000000001</v>
      </c>
      <c r="DE56">
        <v>15634</v>
      </c>
      <c r="DF56">
        <v>16732.099999999999</v>
      </c>
      <c r="DG56">
        <v>48.186999999999998</v>
      </c>
      <c r="DH56">
        <v>49.625</v>
      </c>
      <c r="DI56">
        <v>48.811999999999998</v>
      </c>
      <c r="DJ56">
        <v>49.5</v>
      </c>
      <c r="DK56">
        <v>49.686999999999998</v>
      </c>
      <c r="DL56">
        <v>1954.86</v>
      </c>
      <c r="DM56">
        <v>39.92</v>
      </c>
      <c r="DN56">
        <v>0</v>
      </c>
      <c r="DO56">
        <v>106</v>
      </c>
      <c r="DP56">
        <v>0</v>
      </c>
      <c r="DQ56">
        <v>767.67723999999998</v>
      </c>
      <c r="DR56">
        <v>-0.72469231375989696</v>
      </c>
      <c r="DS56">
        <v>1172.70769398675</v>
      </c>
      <c r="DT56">
        <v>15567.036</v>
      </c>
      <c r="DU56">
        <v>15</v>
      </c>
      <c r="DV56">
        <v>1628181416.5999999</v>
      </c>
      <c r="DW56" t="s">
        <v>572</v>
      </c>
      <c r="DX56">
        <v>1628181408.5999999</v>
      </c>
      <c r="DY56">
        <v>1628181416.5999999</v>
      </c>
      <c r="DZ56">
        <v>44</v>
      </c>
      <c r="EA56">
        <v>-0.03</v>
      </c>
      <c r="EB56">
        <v>-1E-3</v>
      </c>
      <c r="EC56">
        <v>-0.76800000000000002</v>
      </c>
      <c r="ED56">
        <v>0.28699999999999998</v>
      </c>
      <c r="EE56">
        <v>20</v>
      </c>
      <c r="EF56">
        <v>23</v>
      </c>
      <c r="EG56">
        <v>0.36</v>
      </c>
      <c r="EH56">
        <v>0.02</v>
      </c>
      <c r="EI56">
        <v>3.6284808698543198</v>
      </c>
      <c r="EJ56">
        <v>-0.20176521242630199</v>
      </c>
      <c r="EK56">
        <v>4.5451110128647103E-2</v>
      </c>
      <c r="EL56">
        <v>1</v>
      </c>
      <c r="EM56">
        <v>0.55611950472416005</v>
      </c>
      <c r="EN56">
        <v>0.100619164064348</v>
      </c>
      <c r="EO56">
        <v>1.77240022806321E-2</v>
      </c>
      <c r="EP56">
        <v>1</v>
      </c>
      <c r="EQ56">
        <v>2</v>
      </c>
      <c r="ER56">
        <v>2</v>
      </c>
      <c r="ES56" t="s">
        <v>370</v>
      </c>
      <c r="ET56">
        <v>2.92083</v>
      </c>
      <c r="EU56">
        <v>2.7864300000000002</v>
      </c>
      <c r="EV56">
        <v>4.4157199999999997E-3</v>
      </c>
      <c r="EW56">
        <v>5.4502999999999999E-3</v>
      </c>
      <c r="EX56">
        <v>0.135461</v>
      </c>
      <c r="EY56">
        <v>0.11193599999999999</v>
      </c>
      <c r="EZ56">
        <v>24147.599999999999</v>
      </c>
      <c r="FA56">
        <v>20914.7</v>
      </c>
      <c r="FB56">
        <v>23962.3</v>
      </c>
      <c r="FC56">
        <v>20640.599999999999</v>
      </c>
      <c r="FD56">
        <v>30439</v>
      </c>
      <c r="FE56">
        <v>26245.1</v>
      </c>
      <c r="FF56">
        <v>39026.699999999997</v>
      </c>
      <c r="FG56">
        <v>32852.6</v>
      </c>
      <c r="FH56">
        <v>2.0167999999999999</v>
      </c>
      <c r="FI56">
        <v>1.7946800000000001</v>
      </c>
      <c r="FJ56">
        <v>3.77223E-2</v>
      </c>
      <c r="FK56">
        <v>0</v>
      </c>
      <c r="FL56">
        <v>29.317699999999999</v>
      </c>
      <c r="FM56">
        <v>999.9</v>
      </c>
      <c r="FN56">
        <v>29.349</v>
      </c>
      <c r="FO56">
        <v>46.548999999999999</v>
      </c>
      <c r="FP56">
        <v>30.703900000000001</v>
      </c>
      <c r="FQ56">
        <v>60.343800000000002</v>
      </c>
      <c r="FR56">
        <v>34.767600000000002</v>
      </c>
      <c r="FS56">
        <v>1</v>
      </c>
      <c r="FT56">
        <v>0.45731699999999997</v>
      </c>
      <c r="FU56">
        <v>2.14514</v>
      </c>
      <c r="FV56">
        <v>20.403300000000002</v>
      </c>
      <c r="FW56">
        <v>5.24559</v>
      </c>
      <c r="FX56">
        <v>11.997999999999999</v>
      </c>
      <c r="FY56">
        <v>4.9638999999999998</v>
      </c>
      <c r="FZ56">
        <v>3.3010000000000002</v>
      </c>
      <c r="GA56">
        <v>9999</v>
      </c>
      <c r="GB56">
        <v>9999</v>
      </c>
      <c r="GC56">
        <v>9999</v>
      </c>
      <c r="GD56">
        <v>999.9</v>
      </c>
      <c r="GE56">
        <v>1.8709199999999999</v>
      </c>
      <c r="GF56">
        <v>1.8762399999999999</v>
      </c>
      <c r="GG56">
        <v>1.8763700000000001</v>
      </c>
      <c r="GH56">
        <v>1.87504</v>
      </c>
      <c r="GI56">
        <v>1.8773</v>
      </c>
      <c r="GJ56">
        <v>1.8733200000000001</v>
      </c>
      <c r="GK56">
        <v>1.87103</v>
      </c>
      <c r="GL56">
        <v>1.8782000000000001</v>
      </c>
      <c r="GM56">
        <v>5</v>
      </c>
      <c r="GN56">
        <v>0</v>
      </c>
      <c r="GO56">
        <v>0</v>
      </c>
      <c r="GP56">
        <v>0</v>
      </c>
      <c r="GQ56" t="s">
        <v>371</v>
      </c>
      <c r="GR56" t="s">
        <v>372</v>
      </c>
      <c r="GS56" t="s">
        <v>373</v>
      </c>
      <c r="GT56" t="s">
        <v>373</v>
      </c>
      <c r="GU56" t="s">
        <v>373</v>
      </c>
      <c r="GV56" t="s">
        <v>373</v>
      </c>
      <c r="GW56">
        <v>0</v>
      </c>
      <c r="GX56">
        <v>100</v>
      </c>
      <c r="GY56">
        <v>100</v>
      </c>
      <c r="GZ56">
        <v>-0.77300000000000002</v>
      </c>
      <c r="HA56">
        <v>0.31290000000000001</v>
      </c>
      <c r="HB56">
        <v>-0.79230847488342504</v>
      </c>
      <c r="HC56">
        <v>1.17587188380478E-3</v>
      </c>
      <c r="HD56">
        <v>-6.2601144054332803E-7</v>
      </c>
      <c r="HE56">
        <v>2.41796582943236E-10</v>
      </c>
      <c r="HF56">
        <v>0.31288525236386799</v>
      </c>
      <c r="HG56">
        <v>0</v>
      </c>
      <c r="HH56">
        <v>0</v>
      </c>
      <c r="HI56">
        <v>0</v>
      </c>
      <c r="HJ56">
        <v>2</v>
      </c>
      <c r="HK56">
        <v>2154</v>
      </c>
      <c r="HL56">
        <v>1</v>
      </c>
      <c r="HM56">
        <v>23</v>
      </c>
      <c r="HN56">
        <v>0.8</v>
      </c>
      <c r="HO56">
        <v>0.7</v>
      </c>
      <c r="HP56">
        <v>18</v>
      </c>
      <c r="HQ56">
        <v>508.94499999999999</v>
      </c>
      <c r="HR56">
        <v>430.13799999999998</v>
      </c>
      <c r="HS56">
        <v>27.000499999999999</v>
      </c>
      <c r="HT56">
        <v>33.050800000000002</v>
      </c>
      <c r="HU56">
        <v>30.000399999999999</v>
      </c>
      <c r="HV56">
        <v>32.903100000000002</v>
      </c>
      <c r="HW56">
        <v>32.864199999999997</v>
      </c>
      <c r="HX56">
        <v>3.8066599999999999</v>
      </c>
      <c r="HY56">
        <v>20.190799999999999</v>
      </c>
      <c r="HZ56">
        <v>5.8490700000000002</v>
      </c>
      <c r="IA56">
        <v>27</v>
      </c>
      <c r="IB56">
        <v>20</v>
      </c>
      <c r="IC56">
        <v>22.600899999999999</v>
      </c>
      <c r="ID56">
        <v>98.526200000000003</v>
      </c>
      <c r="IE56">
        <v>93.996499999999997</v>
      </c>
    </row>
    <row r="57" spans="1:239" x14ac:dyDescent="0.3">
      <c r="A57">
        <v>41</v>
      </c>
      <c r="B57">
        <v>1628181637.0999999</v>
      </c>
      <c r="C57">
        <v>6879.5</v>
      </c>
      <c r="D57" t="s">
        <v>573</v>
      </c>
      <c r="E57" t="s">
        <v>574</v>
      </c>
      <c r="F57">
        <v>0</v>
      </c>
      <c r="G57" t="s">
        <v>362</v>
      </c>
      <c r="H57" t="s">
        <v>534</v>
      </c>
      <c r="I57" t="s">
        <v>364</v>
      </c>
      <c r="J57">
        <v>1628181637.0999999</v>
      </c>
      <c r="K57">
        <f t="shared" si="46"/>
        <v>6.3542019067535753E-3</v>
      </c>
      <c r="L57">
        <f t="shared" si="47"/>
        <v>6.3542019067535751</v>
      </c>
      <c r="M57">
        <f t="shared" si="48"/>
        <v>47.631549824727564</v>
      </c>
      <c r="N57">
        <f t="shared" si="49"/>
        <v>336.81599999999997</v>
      </c>
      <c r="O57">
        <f t="shared" si="50"/>
        <v>174.47904933326248</v>
      </c>
      <c r="P57">
        <f t="shared" si="51"/>
        <v>17.416771153481793</v>
      </c>
      <c r="Q57">
        <f t="shared" si="52"/>
        <v>33.621499058183993</v>
      </c>
      <c r="R57">
        <f t="shared" si="53"/>
        <v>0.52677389851746992</v>
      </c>
      <c r="S57">
        <f t="shared" si="54"/>
        <v>2.9263100441942198</v>
      </c>
      <c r="T57">
        <f t="shared" si="55"/>
        <v>0.47920495386234141</v>
      </c>
      <c r="U57">
        <f t="shared" si="56"/>
        <v>0.303418202763578</v>
      </c>
      <c r="V57">
        <f t="shared" si="57"/>
        <v>321.5060013812859</v>
      </c>
      <c r="W57">
        <f t="shared" si="58"/>
        <v>30.599253219941993</v>
      </c>
      <c r="X57">
        <f t="shared" si="59"/>
        <v>30.198899999999998</v>
      </c>
      <c r="Y57">
        <f t="shared" si="60"/>
        <v>4.3093669250699804</v>
      </c>
      <c r="Z57">
        <f t="shared" si="61"/>
        <v>69.783178918437599</v>
      </c>
      <c r="AA57">
        <f t="shared" si="62"/>
        <v>3.0344336093459043</v>
      </c>
      <c r="AB57">
        <f t="shared" si="63"/>
        <v>4.3483740012654666</v>
      </c>
      <c r="AC57">
        <f t="shared" si="64"/>
        <v>1.2749333157240761</v>
      </c>
      <c r="AD57">
        <f t="shared" si="65"/>
        <v>-280.22030408783269</v>
      </c>
      <c r="AE57">
        <f t="shared" si="66"/>
        <v>24.80037930052902</v>
      </c>
      <c r="AF57">
        <f t="shared" si="67"/>
        <v>1.8895996347401618</v>
      </c>
      <c r="AG57">
        <f t="shared" si="68"/>
        <v>67.975676228722364</v>
      </c>
      <c r="AH57">
        <v>0</v>
      </c>
      <c r="AI57">
        <v>0</v>
      </c>
      <c r="AJ57">
        <f t="shared" si="69"/>
        <v>1</v>
      </c>
      <c r="AK57">
        <f t="shared" si="70"/>
        <v>0</v>
      </c>
      <c r="AL57">
        <f t="shared" si="71"/>
        <v>52193.657577187922</v>
      </c>
      <c r="AM57" t="s">
        <v>365</v>
      </c>
      <c r="AN57">
        <v>10238.9</v>
      </c>
      <c r="AO57">
        <v>302.21199999999999</v>
      </c>
      <c r="AP57">
        <v>4052.3</v>
      </c>
      <c r="AQ57">
        <f t="shared" si="72"/>
        <v>0.92542210596451402</v>
      </c>
      <c r="AR57">
        <v>-0.32343011824092399</v>
      </c>
      <c r="AS57" t="s">
        <v>575</v>
      </c>
      <c r="AT57">
        <v>10333.700000000001</v>
      </c>
      <c r="AU57">
        <v>720.35271999999998</v>
      </c>
      <c r="AV57">
        <v>1066.1199999999999</v>
      </c>
      <c r="AW57">
        <f t="shared" si="73"/>
        <v>0.32432304055828609</v>
      </c>
      <c r="AX57">
        <v>0.5</v>
      </c>
      <c r="AY57">
        <f t="shared" si="74"/>
        <v>1681.1721001975573</v>
      </c>
      <c r="AZ57">
        <f t="shared" si="75"/>
        <v>47.631549824727564</v>
      </c>
      <c r="BA57">
        <f t="shared" si="76"/>
        <v>272.62142361891568</v>
      </c>
      <c r="BB57">
        <f t="shared" si="77"/>
        <v>2.8524729822326469E-2</v>
      </c>
      <c r="BC57">
        <f t="shared" si="78"/>
        <v>2.8009792518665821</v>
      </c>
      <c r="BD57">
        <f t="shared" si="79"/>
        <v>249.99107987475188</v>
      </c>
      <c r="BE57" t="s">
        <v>576</v>
      </c>
      <c r="BF57">
        <v>556.52</v>
      </c>
      <c r="BG57">
        <f t="shared" si="80"/>
        <v>556.52</v>
      </c>
      <c r="BH57">
        <f t="shared" si="81"/>
        <v>0.47799497242336697</v>
      </c>
      <c r="BI57">
        <f t="shared" si="82"/>
        <v>0.67850722135007846</v>
      </c>
      <c r="BJ57">
        <f t="shared" si="83"/>
        <v>0.8542242360789295</v>
      </c>
      <c r="BK57">
        <f t="shared" si="84"/>
        <v>0.45262947894249039</v>
      </c>
      <c r="BL57">
        <f t="shared" si="85"/>
        <v>0.79629598025433002</v>
      </c>
      <c r="BM57">
        <f t="shared" si="86"/>
        <v>0.52419159162159568</v>
      </c>
      <c r="BN57">
        <f t="shared" si="87"/>
        <v>0.47580840837840432</v>
      </c>
      <c r="BO57">
        <f t="shared" si="88"/>
        <v>1999.97</v>
      </c>
      <c r="BP57">
        <f t="shared" si="89"/>
        <v>1681.1721001975573</v>
      </c>
      <c r="BQ57">
        <f t="shared" si="90"/>
        <v>0.84059865907866482</v>
      </c>
      <c r="BR57">
        <f t="shared" si="91"/>
        <v>0.16075541202182328</v>
      </c>
      <c r="BS57">
        <v>6</v>
      </c>
      <c r="BT57">
        <v>0.5</v>
      </c>
      <c r="BU57" t="s">
        <v>368</v>
      </c>
      <c r="BV57">
        <v>2</v>
      </c>
      <c r="BW57">
        <v>1628181637.0999999</v>
      </c>
      <c r="BX57">
        <v>336.81599999999997</v>
      </c>
      <c r="BY57">
        <v>396.52454172171701</v>
      </c>
      <c r="BZ57">
        <v>30.398578861600999</v>
      </c>
      <c r="CA57">
        <v>23.0075</v>
      </c>
      <c r="CB57">
        <v>337.36500000000001</v>
      </c>
      <c r="CC57">
        <v>30.031199999999998</v>
      </c>
      <c r="CD57">
        <v>500.14699999999999</v>
      </c>
      <c r="CE57">
        <v>99.721699999999998</v>
      </c>
      <c r="CF57">
        <v>9.9861500000000006E-2</v>
      </c>
      <c r="CG57">
        <v>30.356100000000001</v>
      </c>
      <c r="CH57">
        <v>30.198899999999998</v>
      </c>
      <c r="CI57">
        <v>999.9</v>
      </c>
      <c r="CJ57">
        <v>0</v>
      </c>
      <c r="CK57">
        <v>0</v>
      </c>
      <c r="CL57">
        <v>10009.4</v>
      </c>
      <c r="CM57">
        <v>0</v>
      </c>
      <c r="CN57">
        <v>1604.94</v>
      </c>
      <c r="CO57">
        <v>-63.153500000000001</v>
      </c>
      <c r="CP57">
        <v>347.35899999999998</v>
      </c>
      <c r="CQ57">
        <v>409.38900000000001</v>
      </c>
      <c r="CR57">
        <v>7.3428399999999998</v>
      </c>
      <c r="CS57">
        <v>399.97</v>
      </c>
      <c r="CT57">
        <v>23.0075</v>
      </c>
      <c r="CU57">
        <v>3.02658</v>
      </c>
      <c r="CV57">
        <v>2.29434</v>
      </c>
      <c r="CW57">
        <v>24.174900000000001</v>
      </c>
      <c r="CX57">
        <v>19.636700000000001</v>
      </c>
      <c r="CY57">
        <v>1999.97</v>
      </c>
      <c r="CZ57">
        <v>0.979993</v>
      </c>
      <c r="DA57">
        <v>2.0007199999999999E-2</v>
      </c>
      <c r="DB57">
        <v>0</v>
      </c>
      <c r="DC57">
        <v>719.80200000000002</v>
      </c>
      <c r="DD57">
        <v>4.9996700000000001</v>
      </c>
      <c r="DE57">
        <v>14710.4</v>
      </c>
      <c r="DF57">
        <v>16733.7</v>
      </c>
      <c r="DG57">
        <v>48.375</v>
      </c>
      <c r="DH57">
        <v>50</v>
      </c>
      <c r="DI57">
        <v>49</v>
      </c>
      <c r="DJ57">
        <v>49.875</v>
      </c>
      <c r="DK57">
        <v>49.875</v>
      </c>
      <c r="DL57">
        <v>1955.06</v>
      </c>
      <c r="DM57">
        <v>39.909999999999997</v>
      </c>
      <c r="DN57">
        <v>0</v>
      </c>
      <c r="DO57">
        <v>180</v>
      </c>
      <c r="DP57">
        <v>0</v>
      </c>
      <c r="DQ57">
        <v>720.35271999999998</v>
      </c>
      <c r="DR57">
        <v>-8.6744615575803099</v>
      </c>
      <c r="DS57">
        <v>-207.56923094093901</v>
      </c>
      <c r="DT57">
        <v>14760.371999999999</v>
      </c>
      <c r="DU57">
        <v>15</v>
      </c>
      <c r="DV57">
        <v>1628181526.5999999</v>
      </c>
      <c r="DW57" t="s">
        <v>577</v>
      </c>
      <c r="DX57">
        <v>1628181515.0999999</v>
      </c>
      <c r="DY57">
        <v>1628181526.5999999</v>
      </c>
      <c r="DZ57">
        <v>45</v>
      </c>
      <c r="EA57">
        <v>-9.0999999999999998E-2</v>
      </c>
      <c r="EB57">
        <v>6.0000000000000001E-3</v>
      </c>
      <c r="EC57">
        <v>-0.497</v>
      </c>
      <c r="ED57">
        <v>0.28399999999999997</v>
      </c>
      <c r="EE57">
        <v>400</v>
      </c>
      <c r="EF57">
        <v>23</v>
      </c>
      <c r="EG57">
        <v>0.06</v>
      </c>
      <c r="EH57">
        <v>0.02</v>
      </c>
      <c r="EI57">
        <v>50.043368838884497</v>
      </c>
      <c r="EJ57">
        <v>1.6304244895778801</v>
      </c>
      <c r="EK57">
        <v>0.24591156880525999</v>
      </c>
      <c r="EL57">
        <v>0</v>
      </c>
      <c r="EM57">
        <v>0.52163653245397201</v>
      </c>
      <c r="EN57">
        <v>-3.9138717030189401E-3</v>
      </c>
      <c r="EO57">
        <v>1.7544803064654701E-3</v>
      </c>
      <c r="EP57">
        <v>1</v>
      </c>
      <c r="EQ57">
        <v>1</v>
      </c>
      <c r="ER57">
        <v>2</v>
      </c>
      <c r="ES57" t="s">
        <v>379</v>
      </c>
      <c r="ET57">
        <v>2.92014</v>
      </c>
      <c r="EU57">
        <v>2.7864300000000002</v>
      </c>
      <c r="EV57">
        <v>7.7792399999999998E-2</v>
      </c>
      <c r="EW57">
        <v>8.9335499999999998E-2</v>
      </c>
      <c r="EX57">
        <v>0.135654</v>
      </c>
      <c r="EY57">
        <v>0.112993</v>
      </c>
      <c r="EZ57">
        <v>22356.400000000001</v>
      </c>
      <c r="FA57">
        <v>19143.099999999999</v>
      </c>
      <c r="FB57">
        <v>23948.6</v>
      </c>
      <c r="FC57">
        <v>20631.2</v>
      </c>
      <c r="FD57">
        <v>30417.599999999999</v>
      </c>
      <c r="FE57">
        <v>26204.6</v>
      </c>
      <c r="FF57">
        <v>39005.699999999997</v>
      </c>
      <c r="FG57">
        <v>32840.199999999997</v>
      </c>
      <c r="FH57">
        <v>2.0136500000000002</v>
      </c>
      <c r="FI57">
        <v>1.79193</v>
      </c>
      <c r="FJ57">
        <v>1.76318E-2</v>
      </c>
      <c r="FK57">
        <v>0</v>
      </c>
      <c r="FL57">
        <v>29.911999999999999</v>
      </c>
      <c r="FM57">
        <v>999.9</v>
      </c>
      <c r="FN57">
        <v>28.989000000000001</v>
      </c>
      <c r="FO57">
        <v>46.76</v>
      </c>
      <c r="FP57">
        <v>30.6616</v>
      </c>
      <c r="FQ57">
        <v>60.993899999999996</v>
      </c>
      <c r="FR57">
        <v>34.923900000000003</v>
      </c>
      <c r="FS57">
        <v>1</v>
      </c>
      <c r="FT57">
        <v>0.48180600000000001</v>
      </c>
      <c r="FU57">
        <v>2.4922800000000001</v>
      </c>
      <c r="FV57">
        <v>20.396999999999998</v>
      </c>
      <c r="FW57">
        <v>5.2469400000000004</v>
      </c>
      <c r="FX57">
        <v>11.997999999999999</v>
      </c>
      <c r="FY57">
        <v>4.9640000000000004</v>
      </c>
      <c r="FZ57">
        <v>3.3010000000000002</v>
      </c>
      <c r="GA57">
        <v>9999</v>
      </c>
      <c r="GB57">
        <v>9999</v>
      </c>
      <c r="GC57">
        <v>9999</v>
      </c>
      <c r="GD57">
        <v>999.9</v>
      </c>
      <c r="GE57">
        <v>1.8709800000000001</v>
      </c>
      <c r="GF57">
        <v>1.87622</v>
      </c>
      <c r="GG57">
        <v>1.8763700000000001</v>
      </c>
      <c r="GH57">
        <v>1.8750800000000001</v>
      </c>
      <c r="GI57">
        <v>1.8773</v>
      </c>
      <c r="GJ57">
        <v>1.8733200000000001</v>
      </c>
      <c r="GK57">
        <v>1.87103</v>
      </c>
      <c r="GL57">
        <v>1.8782000000000001</v>
      </c>
      <c r="GM57">
        <v>5</v>
      </c>
      <c r="GN57">
        <v>0</v>
      </c>
      <c r="GO57">
        <v>0</v>
      </c>
      <c r="GP57">
        <v>0</v>
      </c>
      <c r="GQ57" t="s">
        <v>371</v>
      </c>
      <c r="GR57" t="s">
        <v>372</v>
      </c>
      <c r="GS57" t="s">
        <v>373</v>
      </c>
      <c r="GT57" t="s">
        <v>373</v>
      </c>
      <c r="GU57" t="s">
        <v>373</v>
      </c>
      <c r="GV57" t="s">
        <v>373</v>
      </c>
      <c r="GW57">
        <v>0</v>
      </c>
      <c r="GX57">
        <v>100</v>
      </c>
      <c r="GY57">
        <v>100</v>
      </c>
      <c r="GZ57">
        <v>-0.54900000000000004</v>
      </c>
      <c r="HA57">
        <v>0.31909999999999999</v>
      </c>
      <c r="HB57">
        <v>-0.88334494869966296</v>
      </c>
      <c r="HC57">
        <v>1.17587188380478E-3</v>
      </c>
      <c r="HD57">
        <v>-6.2601144054332803E-7</v>
      </c>
      <c r="HE57">
        <v>2.41796582943236E-10</v>
      </c>
      <c r="HF57">
        <v>0.31910333631399701</v>
      </c>
      <c r="HG57">
        <v>0</v>
      </c>
      <c r="HH57">
        <v>0</v>
      </c>
      <c r="HI57">
        <v>0</v>
      </c>
      <c r="HJ57">
        <v>2</v>
      </c>
      <c r="HK57">
        <v>2154</v>
      </c>
      <c r="HL57">
        <v>1</v>
      </c>
      <c r="HM57">
        <v>23</v>
      </c>
      <c r="HN57">
        <v>2</v>
      </c>
      <c r="HO57">
        <v>1.8</v>
      </c>
      <c r="HP57">
        <v>18</v>
      </c>
      <c r="HQ57">
        <v>508.65300000000002</v>
      </c>
      <c r="HR57">
        <v>429.94799999999998</v>
      </c>
      <c r="HS57">
        <v>26.9999</v>
      </c>
      <c r="HT57">
        <v>33.325699999999998</v>
      </c>
      <c r="HU57">
        <v>30.000900000000001</v>
      </c>
      <c r="HV57">
        <v>33.122100000000003</v>
      </c>
      <c r="HW57">
        <v>33.082799999999999</v>
      </c>
      <c r="HX57">
        <v>20.0976</v>
      </c>
      <c r="HY57">
        <v>18.602</v>
      </c>
      <c r="HZ57">
        <v>2.66004</v>
      </c>
      <c r="IA57">
        <v>27</v>
      </c>
      <c r="IB57">
        <v>400</v>
      </c>
      <c r="IC57">
        <v>23.059799999999999</v>
      </c>
      <c r="ID57">
        <v>98.471999999999994</v>
      </c>
      <c r="IE57">
        <v>93.958100000000002</v>
      </c>
    </row>
    <row r="58" spans="1:239" x14ac:dyDescent="0.3">
      <c r="A58">
        <v>42</v>
      </c>
      <c r="B58">
        <v>1628181806.5999999</v>
      </c>
      <c r="C58">
        <v>7049</v>
      </c>
      <c r="D58" t="s">
        <v>578</v>
      </c>
      <c r="E58" t="s">
        <v>579</v>
      </c>
      <c r="F58">
        <v>0</v>
      </c>
      <c r="G58" t="s">
        <v>362</v>
      </c>
      <c r="H58" t="s">
        <v>534</v>
      </c>
      <c r="I58" t="s">
        <v>364</v>
      </c>
      <c r="J58">
        <v>1628181806.5999999</v>
      </c>
      <c r="K58">
        <f t="shared" si="46"/>
        <v>5.9550764779624041E-3</v>
      </c>
      <c r="L58">
        <f t="shared" si="47"/>
        <v>5.9550764779624039</v>
      </c>
      <c r="M58">
        <f t="shared" si="48"/>
        <v>55.972566980692001</v>
      </c>
      <c r="N58">
        <f t="shared" si="49"/>
        <v>330.04599999999999</v>
      </c>
      <c r="O58">
        <f t="shared" si="50"/>
        <v>116.64177059744819</v>
      </c>
      <c r="P58">
        <f t="shared" si="51"/>
        <v>11.64446222102173</v>
      </c>
      <c r="Q58">
        <f t="shared" si="52"/>
        <v>32.948815493061602</v>
      </c>
      <c r="R58">
        <f t="shared" si="53"/>
        <v>0.46168236787284073</v>
      </c>
      <c r="S58">
        <f t="shared" si="54"/>
        <v>2.9267888099819528</v>
      </c>
      <c r="T58">
        <f t="shared" si="55"/>
        <v>0.4247068695513937</v>
      </c>
      <c r="U58">
        <f t="shared" si="56"/>
        <v>0.2685166880663799</v>
      </c>
      <c r="V58">
        <f t="shared" si="57"/>
        <v>321.51398138127638</v>
      </c>
      <c r="W58">
        <f t="shared" si="58"/>
        <v>30.817483747912306</v>
      </c>
      <c r="X58">
        <f t="shared" si="59"/>
        <v>30.5289</v>
      </c>
      <c r="Y58">
        <f t="shared" si="60"/>
        <v>4.3916066337581183</v>
      </c>
      <c r="Z58">
        <f t="shared" si="61"/>
        <v>69.544012838623786</v>
      </c>
      <c r="AA58">
        <f t="shared" si="62"/>
        <v>3.0439442284564548</v>
      </c>
      <c r="AB58">
        <f t="shared" si="63"/>
        <v>4.3770040068293135</v>
      </c>
      <c r="AC58">
        <f t="shared" si="64"/>
        <v>1.3476624053016635</v>
      </c>
      <c r="AD58">
        <f t="shared" si="65"/>
        <v>-262.618872678142</v>
      </c>
      <c r="AE58">
        <f t="shared" si="66"/>
        <v>-9.1833220304419765</v>
      </c>
      <c r="AF58">
        <f t="shared" si="67"/>
        <v>-0.70112405470467321</v>
      </c>
      <c r="AG58">
        <f t="shared" si="68"/>
        <v>49.010662617987727</v>
      </c>
      <c r="AH58">
        <v>0</v>
      </c>
      <c r="AI58">
        <v>0</v>
      </c>
      <c r="AJ58">
        <f t="shared" si="69"/>
        <v>1</v>
      </c>
      <c r="AK58">
        <f t="shared" si="70"/>
        <v>0</v>
      </c>
      <c r="AL58">
        <f t="shared" si="71"/>
        <v>52187.81082632504</v>
      </c>
      <c r="AM58" t="s">
        <v>365</v>
      </c>
      <c r="AN58">
        <v>10238.9</v>
      </c>
      <c r="AO58">
        <v>302.21199999999999</v>
      </c>
      <c r="AP58">
        <v>4052.3</v>
      </c>
      <c r="AQ58">
        <f t="shared" si="72"/>
        <v>0.92542210596451402</v>
      </c>
      <c r="AR58">
        <v>-0.32343011824092399</v>
      </c>
      <c r="AS58" t="s">
        <v>580</v>
      </c>
      <c r="AT58">
        <v>10332.6</v>
      </c>
      <c r="AU58">
        <v>723.94791999999995</v>
      </c>
      <c r="AV58">
        <v>1137.49</v>
      </c>
      <c r="AW58">
        <f t="shared" si="73"/>
        <v>0.36355667302569694</v>
      </c>
      <c r="AX58">
        <v>0.5</v>
      </c>
      <c r="AY58">
        <f t="shared" si="74"/>
        <v>1681.2141001975524</v>
      </c>
      <c r="AZ58">
        <f t="shared" si="75"/>
        <v>55.972566980692001</v>
      </c>
      <c r="BA58">
        <f t="shared" si="76"/>
        <v>305.6083024558564</v>
      </c>
      <c r="BB58">
        <f t="shared" si="77"/>
        <v>3.3485322953404811E-2</v>
      </c>
      <c r="BC58">
        <f t="shared" si="78"/>
        <v>2.5624928570800627</v>
      </c>
      <c r="BD58">
        <f t="shared" si="79"/>
        <v>253.72399462262547</v>
      </c>
      <c r="BE58" t="s">
        <v>581</v>
      </c>
      <c r="BF58">
        <v>556.41999999999996</v>
      </c>
      <c r="BG58">
        <f t="shared" si="80"/>
        <v>556.41999999999996</v>
      </c>
      <c r="BH58">
        <f t="shared" si="81"/>
        <v>0.51083526009019864</v>
      </c>
      <c r="BI58">
        <f t="shared" si="82"/>
        <v>0.71169063968196611</v>
      </c>
      <c r="BJ58">
        <f t="shared" si="83"/>
        <v>0.8337843404235844</v>
      </c>
      <c r="BK58">
        <f t="shared" si="84"/>
        <v>0.49509514197668325</v>
      </c>
      <c r="BL58">
        <f t="shared" si="85"/>
        <v>0.7772644268614497</v>
      </c>
      <c r="BM58">
        <f t="shared" si="86"/>
        <v>0.54699916222128186</v>
      </c>
      <c r="BN58">
        <f t="shared" si="87"/>
        <v>0.45300083777871814</v>
      </c>
      <c r="BO58">
        <f t="shared" si="88"/>
        <v>2000.02</v>
      </c>
      <c r="BP58">
        <f t="shared" si="89"/>
        <v>1681.2141001975524</v>
      </c>
      <c r="BQ58">
        <f t="shared" si="90"/>
        <v>0.84059864411233509</v>
      </c>
      <c r="BR58">
        <f t="shared" si="91"/>
        <v>0.16075538313680682</v>
      </c>
      <c r="BS58">
        <v>6</v>
      </c>
      <c r="BT58">
        <v>0.5</v>
      </c>
      <c r="BU58" t="s">
        <v>368</v>
      </c>
      <c r="BV58">
        <v>2</v>
      </c>
      <c r="BW58">
        <v>1628181806.5999999</v>
      </c>
      <c r="BX58">
        <v>330.04599999999999</v>
      </c>
      <c r="BY58">
        <v>399.56035805632001</v>
      </c>
      <c r="BZ58">
        <v>30.4909782579801</v>
      </c>
      <c r="CA58">
        <v>23.5639</v>
      </c>
      <c r="CB58">
        <v>330.66800000000001</v>
      </c>
      <c r="CC58">
        <v>30.227699999999999</v>
      </c>
      <c r="CD58">
        <v>500.08100000000002</v>
      </c>
      <c r="CE58">
        <v>99.730999999999995</v>
      </c>
      <c r="CF58">
        <v>9.9979600000000002E-2</v>
      </c>
      <c r="CG58">
        <v>30.470700000000001</v>
      </c>
      <c r="CH58">
        <v>30.5289</v>
      </c>
      <c r="CI58">
        <v>999.9</v>
      </c>
      <c r="CJ58">
        <v>0</v>
      </c>
      <c r="CK58">
        <v>0</v>
      </c>
      <c r="CL58">
        <v>10011.200000000001</v>
      </c>
      <c r="CM58">
        <v>0</v>
      </c>
      <c r="CN58">
        <v>1632.34</v>
      </c>
      <c r="CO58">
        <v>-69.960400000000007</v>
      </c>
      <c r="CP58">
        <v>340.44</v>
      </c>
      <c r="CQ58">
        <v>409.65899999999999</v>
      </c>
      <c r="CR58">
        <v>6.9679900000000004</v>
      </c>
      <c r="CS58">
        <v>400.00599999999997</v>
      </c>
      <c r="CT58">
        <v>23.5639</v>
      </c>
      <c r="CU58">
        <v>3.0449799999999998</v>
      </c>
      <c r="CV58">
        <v>2.35005</v>
      </c>
      <c r="CW58">
        <v>24.2759</v>
      </c>
      <c r="CX58">
        <v>20.023700000000002</v>
      </c>
      <c r="CY58">
        <v>2000.02</v>
      </c>
      <c r="CZ58">
        <v>0.97999599999999998</v>
      </c>
      <c r="DA58">
        <v>2.0004299999999999E-2</v>
      </c>
      <c r="DB58">
        <v>0</v>
      </c>
      <c r="DC58">
        <v>724.31700000000001</v>
      </c>
      <c r="DD58">
        <v>4.9996700000000001</v>
      </c>
      <c r="DE58">
        <v>14856.9</v>
      </c>
      <c r="DF58">
        <v>16734.2</v>
      </c>
      <c r="DG58">
        <v>48.561999999999998</v>
      </c>
      <c r="DH58">
        <v>50.311999999999998</v>
      </c>
      <c r="DI58">
        <v>49.25</v>
      </c>
      <c r="DJ58">
        <v>50.186999999999998</v>
      </c>
      <c r="DK58">
        <v>50.125</v>
      </c>
      <c r="DL58">
        <v>1955.11</v>
      </c>
      <c r="DM58">
        <v>39.909999999999997</v>
      </c>
      <c r="DN58">
        <v>0</v>
      </c>
      <c r="DO58">
        <v>169.19999980926499</v>
      </c>
      <c r="DP58">
        <v>0</v>
      </c>
      <c r="DQ58">
        <v>723.94791999999995</v>
      </c>
      <c r="DR58">
        <v>0.634923068093455</v>
      </c>
      <c r="DS58">
        <v>20.700000125033998</v>
      </c>
      <c r="DT58">
        <v>14853.936</v>
      </c>
      <c r="DU58">
        <v>15</v>
      </c>
      <c r="DV58">
        <v>1628181708.5999999</v>
      </c>
      <c r="DW58" t="s">
        <v>582</v>
      </c>
      <c r="DX58">
        <v>1628181703.5999999</v>
      </c>
      <c r="DY58">
        <v>1628181708.5999999</v>
      </c>
      <c r="DZ58">
        <v>46</v>
      </c>
      <c r="EA58">
        <v>-6.8000000000000005E-2</v>
      </c>
      <c r="EB58">
        <v>-1.4999999999999999E-2</v>
      </c>
      <c r="EC58">
        <v>-0.56499999999999995</v>
      </c>
      <c r="ED58">
        <v>0.29899999999999999</v>
      </c>
      <c r="EE58">
        <v>400</v>
      </c>
      <c r="EF58">
        <v>23</v>
      </c>
      <c r="EG58">
        <v>0.04</v>
      </c>
      <c r="EH58">
        <v>0.01</v>
      </c>
      <c r="EI58">
        <v>56.139176511457102</v>
      </c>
      <c r="EJ58">
        <v>0.96944816237860898</v>
      </c>
      <c r="EK58">
        <v>0.14792150108950999</v>
      </c>
      <c r="EL58">
        <v>1</v>
      </c>
      <c r="EM58">
        <v>0.46868514433123498</v>
      </c>
      <c r="EN58">
        <v>-6.0051022485145397E-3</v>
      </c>
      <c r="EO58">
        <v>1.53711693441109E-3</v>
      </c>
      <c r="EP58">
        <v>1</v>
      </c>
      <c r="EQ58">
        <v>2</v>
      </c>
      <c r="ER58">
        <v>2</v>
      </c>
      <c r="ES58" t="s">
        <v>370</v>
      </c>
      <c r="ET58">
        <v>2.9196200000000001</v>
      </c>
      <c r="EU58">
        <v>2.7865600000000001</v>
      </c>
      <c r="EV58">
        <v>7.6505199999999995E-2</v>
      </c>
      <c r="EW58">
        <v>8.9289599999999997E-2</v>
      </c>
      <c r="EX58">
        <v>0.136183</v>
      </c>
      <c r="EY58">
        <v>0.11480899999999999</v>
      </c>
      <c r="EZ58">
        <v>22369.5</v>
      </c>
      <c r="FA58">
        <v>19129.7</v>
      </c>
      <c r="FB58">
        <v>23930.5</v>
      </c>
      <c r="FC58">
        <v>20616.7</v>
      </c>
      <c r="FD58">
        <v>30379.200000000001</v>
      </c>
      <c r="FE58">
        <v>26134.2</v>
      </c>
      <c r="FF58">
        <v>38978.199999999997</v>
      </c>
      <c r="FG58">
        <v>32818.699999999997</v>
      </c>
      <c r="FH58">
        <v>2.0098699999999998</v>
      </c>
      <c r="FI58">
        <v>1.7872699999999999</v>
      </c>
      <c r="FJ58">
        <v>2.15173E-2</v>
      </c>
      <c r="FK58">
        <v>0</v>
      </c>
      <c r="FL58">
        <v>30.178899999999999</v>
      </c>
      <c r="FM58">
        <v>999.9</v>
      </c>
      <c r="FN58">
        <v>28.782</v>
      </c>
      <c r="FO58">
        <v>47.002000000000002</v>
      </c>
      <c r="FP58">
        <v>30.815999999999999</v>
      </c>
      <c r="FQ58">
        <v>61.133899999999997</v>
      </c>
      <c r="FR58">
        <v>35.604999999999997</v>
      </c>
      <c r="FS58">
        <v>1</v>
      </c>
      <c r="FT58">
        <v>0.51316799999999996</v>
      </c>
      <c r="FU58">
        <v>2.74044</v>
      </c>
      <c r="FV58">
        <v>20.393000000000001</v>
      </c>
      <c r="FW58">
        <v>5.2472399999999997</v>
      </c>
      <c r="FX58">
        <v>11.997999999999999</v>
      </c>
      <c r="FY58">
        <v>4.9638</v>
      </c>
      <c r="FZ58">
        <v>3.3010000000000002</v>
      </c>
      <c r="GA58">
        <v>9999</v>
      </c>
      <c r="GB58">
        <v>9999</v>
      </c>
      <c r="GC58">
        <v>9999</v>
      </c>
      <c r="GD58">
        <v>999.9</v>
      </c>
      <c r="GE58">
        <v>1.87094</v>
      </c>
      <c r="GF58">
        <v>1.87626</v>
      </c>
      <c r="GG58">
        <v>1.8763700000000001</v>
      </c>
      <c r="GH58">
        <v>1.8750800000000001</v>
      </c>
      <c r="GI58">
        <v>1.8772899999999999</v>
      </c>
      <c r="GJ58">
        <v>1.87331</v>
      </c>
      <c r="GK58">
        <v>1.87103</v>
      </c>
      <c r="GL58">
        <v>1.87819</v>
      </c>
      <c r="GM58">
        <v>5</v>
      </c>
      <c r="GN58">
        <v>0</v>
      </c>
      <c r="GO58">
        <v>0</v>
      </c>
      <c r="GP58">
        <v>0</v>
      </c>
      <c r="GQ58" t="s">
        <v>371</v>
      </c>
      <c r="GR58" t="s">
        <v>372</v>
      </c>
      <c r="GS58" t="s">
        <v>373</v>
      </c>
      <c r="GT58" t="s">
        <v>373</v>
      </c>
      <c r="GU58" t="s">
        <v>373</v>
      </c>
      <c r="GV58" t="s">
        <v>373</v>
      </c>
      <c r="GW58">
        <v>0</v>
      </c>
      <c r="GX58">
        <v>100</v>
      </c>
      <c r="GY58">
        <v>100</v>
      </c>
      <c r="GZ58">
        <v>-0.622</v>
      </c>
      <c r="HA58">
        <v>0.30420000000000003</v>
      </c>
      <c r="HB58">
        <v>-0.95133350533331895</v>
      </c>
      <c r="HC58">
        <v>1.17587188380478E-3</v>
      </c>
      <c r="HD58">
        <v>-6.2601144054332803E-7</v>
      </c>
      <c r="HE58">
        <v>2.41796582943236E-10</v>
      </c>
      <c r="HF58">
        <v>0.30424780196954498</v>
      </c>
      <c r="HG58">
        <v>0</v>
      </c>
      <c r="HH58">
        <v>0</v>
      </c>
      <c r="HI58">
        <v>0</v>
      </c>
      <c r="HJ58">
        <v>2</v>
      </c>
      <c r="HK58">
        <v>2154</v>
      </c>
      <c r="HL58">
        <v>1</v>
      </c>
      <c r="HM58">
        <v>23</v>
      </c>
      <c r="HN58">
        <v>1.7</v>
      </c>
      <c r="HO58">
        <v>1.6</v>
      </c>
      <c r="HP58">
        <v>18</v>
      </c>
      <c r="HQ58">
        <v>508.57499999999999</v>
      </c>
      <c r="HR58">
        <v>429.06599999999997</v>
      </c>
      <c r="HS58">
        <v>27.000900000000001</v>
      </c>
      <c r="HT58">
        <v>33.668900000000001</v>
      </c>
      <c r="HU58">
        <v>30.001000000000001</v>
      </c>
      <c r="HV58">
        <v>33.421100000000003</v>
      </c>
      <c r="HW58">
        <v>33.3733</v>
      </c>
      <c r="HX58">
        <v>20.1008</v>
      </c>
      <c r="HY58">
        <v>17.237500000000001</v>
      </c>
      <c r="HZ58">
        <v>0.65376199999999995</v>
      </c>
      <c r="IA58">
        <v>27</v>
      </c>
      <c r="IB58">
        <v>400</v>
      </c>
      <c r="IC58">
        <v>23.544899999999998</v>
      </c>
      <c r="ID58">
        <v>98.400599999999997</v>
      </c>
      <c r="IE58">
        <v>93.894999999999996</v>
      </c>
    </row>
    <row r="59" spans="1:239" x14ac:dyDescent="0.3">
      <c r="A59">
        <v>43</v>
      </c>
      <c r="B59">
        <v>1628181948.0999999</v>
      </c>
      <c r="C59">
        <v>7190.5</v>
      </c>
      <c r="D59" t="s">
        <v>583</v>
      </c>
      <c r="E59" t="s">
        <v>584</v>
      </c>
      <c r="F59">
        <v>0</v>
      </c>
      <c r="G59" t="s">
        <v>362</v>
      </c>
      <c r="H59" t="s">
        <v>534</v>
      </c>
      <c r="I59" t="s">
        <v>364</v>
      </c>
      <c r="J59">
        <v>1628181948.0999999</v>
      </c>
      <c r="K59">
        <f t="shared" si="46"/>
        <v>5.3331035072846792E-3</v>
      </c>
      <c r="L59">
        <f t="shared" si="47"/>
        <v>5.3331035072846795</v>
      </c>
      <c r="M59">
        <f t="shared" si="48"/>
        <v>61.804785568166338</v>
      </c>
      <c r="N59">
        <f t="shared" si="49"/>
        <v>524.55100000000004</v>
      </c>
      <c r="O59">
        <f t="shared" si="50"/>
        <v>255.92926252327987</v>
      </c>
      <c r="P59">
        <f t="shared" si="51"/>
        <v>25.546489423218713</v>
      </c>
      <c r="Q59">
        <f t="shared" si="52"/>
        <v>52.359923368356</v>
      </c>
      <c r="R59">
        <f t="shared" si="53"/>
        <v>0.40549990230308292</v>
      </c>
      <c r="S59">
        <f t="shared" si="54"/>
        <v>2.924387731618399</v>
      </c>
      <c r="T59">
        <f t="shared" si="55"/>
        <v>0.37665317747935534</v>
      </c>
      <c r="U59">
        <f t="shared" si="56"/>
        <v>0.23782876687862103</v>
      </c>
      <c r="V59">
        <f t="shared" si="57"/>
        <v>321.49642538129734</v>
      </c>
      <c r="W59">
        <f t="shared" si="58"/>
        <v>31.019959842547184</v>
      </c>
      <c r="X59">
        <f t="shared" si="59"/>
        <v>30.69</v>
      </c>
      <c r="Y59">
        <f t="shared" si="60"/>
        <v>4.4322488842641237</v>
      </c>
      <c r="Z59">
        <f t="shared" si="61"/>
        <v>70.022300434535993</v>
      </c>
      <c r="AA59">
        <f t="shared" si="62"/>
        <v>3.0720263147036921</v>
      </c>
      <c r="AB59">
        <f t="shared" si="63"/>
        <v>4.3872113535826154</v>
      </c>
      <c r="AC59">
        <f t="shared" si="64"/>
        <v>1.3602225695604315</v>
      </c>
      <c r="AD59">
        <f t="shared" si="65"/>
        <v>-235.18986467125436</v>
      </c>
      <c r="AE59">
        <f t="shared" si="66"/>
        <v>-28.15800302172066</v>
      </c>
      <c r="AF59">
        <f t="shared" si="67"/>
        <v>-2.1537061538625393</v>
      </c>
      <c r="AG59">
        <f t="shared" si="68"/>
        <v>55.994851534459812</v>
      </c>
      <c r="AH59">
        <v>0</v>
      </c>
      <c r="AI59">
        <v>0</v>
      </c>
      <c r="AJ59">
        <f t="shared" si="69"/>
        <v>1</v>
      </c>
      <c r="AK59">
        <f t="shared" si="70"/>
        <v>0</v>
      </c>
      <c r="AL59">
        <f t="shared" si="71"/>
        <v>52112.046276244881</v>
      </c>
      <c r="AM59" t="s">
        <v>365</v>
      </c>
      <c r="AN59">
        <v>10238.9</v>
      </c>
      <c r="AO59">
        <v>302.21199999999999</v>
      </c>
      <c r="AP59">
        <v>4052.3</v>
      </c>
      <c r="AQ59">
        <f t="shared" si="72"/>
        <v>0.92542210596451402</v>
      </c>
      <c r="AR59">
        <v>-0.32343011824092399</v>
      </c>
      <c r="AS59" t="s">
        <v>585</v>
      </c>
      <c r="AT59">
        <v>10332.1</v>
      </c>
      <c r="AU59">
        <v>729.92103999999995</v>
      </c>
      <c r="AV59">
        <v>1188.01</v>
      </c>
      <c r="AW59">
        <f t="shared" si="73"/>
        <v>0.38559352194005103</v>
      </c>
      <c r="AX59">
        <v>0.5</v>
      </c>
      <c r="AY59">
        <f t="shared" si="74"/>
        <v>1681.1217001975633</v>
      </c>
      <c r="AZ59">
        <f t="shared" si="75"/>
        <v>61.804785568166338</v>
      </c>
      <c r="BA59">
        <f t="shared" si="76"/>
        <v>324.11481859451249</v>
      </c>
      <c r="BB59">
        <f t="shared" si="77"/>
        <v>3.6956405761168883E-2</v>
      </c>
      <c r="BC59">
        <f t="shared" si="78"/>
        <v>2.4109982239206742</v>
      </c>
      <c r="BD59">
        <f t="shared" si="79"/>
        <v>256.15372381894002</v>
      </c>
      <c r="BE59" t="s">
        <v>586</v>
      </c>
      <c r="BF59">
        <v>556.61</v>
      </c>
      <c r="BG59">
        <f t="shared" si="80"/>
        <v>556.61</v>
      </c>
      <c r="BH59">
        <f t="shared" si="81"/>
        <v>0.53147700776929485</v>
      </c>
      <c r="BI59">
        <f t="shared" si="82"/>
        <v>0.72551308203991138</v>
      </c>
      <c r="BJ59">
        <f t="shared" si="83"/>
        <v>0.81937757638692221</v>
      </c>
      <c r="BK59">
        <f t="shared" si="84"/>
        <v>0.51714833404455651</v>
      </c>
      <c r="BL59">
        <f t="shared" si="85"/>
        <v>0.76379274299696431</v>
      </c>
      <c r="BM59">
        <f t="shared" si="86"/>
        <v>0.55324865905253962</v>
      </c>
      <c r="BN59">
        <f t="shared" si="87"/>
        <v>0.44675134094746038</v>
      </c>
      <c r="BO59">
        <f t="shared" si="88"/>
        <v>1999.91</v>
      </c>
      <c r="BP59">
        <f t="shared" si="89"/>
        <v>1681.1217001975633</v>
      </c>
      <c r="BQ59">
        <f t="shared" si="90"/>
        <v>0.8405986770392484</v>
      </c>
      <c r="BR59">
        <f t="shared" si="91"/>
        <v>0.16075544668574954</v>
      </c>
      <c r="BS59">
        <v>6</v>
      </c>
      <c r="BT59">
        <v>0.5</v>
      </c>
      <c r="BU59" t="s">
        <v>368</v>
      </c>
      <c r="BV59">
        <v>2</v>
      </c>
      <c r="BW59">
        <v>1628181948.0999999</v>
      </c>
      <c r="BX59">
        <v>524.55100000000004</v>
      </c>
      <c r="BY59">
        <v>602.05171421238299</v>
      </c>
      <c r="BZ59">
        <v>30.7761045421624</v>
      </c>
      <c r="CA59">
        <v>24.575099999999999</v>
      </c>
      <c r="CB59">
        <v>525.03399999999999</v>
      </c>
      <c r="CC59">
        <v>30.5108</v>
      </c>
      <c r="CD59">
        <v>500.142</v>
      </c>
      <c r="CE59">
        <v>99.718500000000006</v>
      </c>
      <c r="CF59">
        <v>0.10005600000000001</v>
      </c>
      <c r="CG59">
        <v>30.511399999999998</v>
      </c>
      <c r="CH59">
        <v>30.69</v>
      </c>
      <c r="CI59">
        <v>999.9</v>
      </c>
      <c r="CJ59">
        <v>0</v>
      </c>
      <c r="CK59">
        <v>0</v>
      </c>
      <c r="CL59">
        <v>9998.75</v>
      </c>
      <c r="CM59">
        <v>0</v>
      </c>
      <c r="CN59">
        <v>1615.99</v>
      </c>
      <c r="CO59">
        <v>-75.523799999999994</v>
      </c>
      <c r="CP59">
        <v>541.23800000000006</v>
      </c>
      <c r="CQ59">
        <v>615.19299999999998</v>
      </c>
      <c r="CR59">
        <v>6.2559399999999998</v>
      </c>
      <c r="CS59">
        <v>600.07500000000005</v>
      </c>
      <c r="CT59">
        <v>24.575099999999999</v>
      </c>
      <c r="CU59">
        <v>3.0744199999999999</v>
      </c>
      <c r="CV59">
        <v>2.45059</v>
      </c>
      <c r="CW59">
        <v>24.436599999999999</v>
      </c>
      <c r="CX59">
        <v>20.702000000000002</v>
      </c>
      <c r="CY59">
        <v>1999.91</v>
      </c>
      <c r="CZ59">
        <v>0.97999599999999998</v>
      </c>
      <c r="DA59">
        <v>2.0004299999999999E-2</v>
      </c>
      <c r="DB59">
        <v>0</v>
      </c>
      <c r="DC59">
        <v>729.83900000000006</v>
      </c>
      <c r="DD59">
        <v>4.9996700000000001</v>
      </c>
      <c r="DE59">
        <v>14940.3</v>
      </c>
      <c r="DF59">
        <v>16733.2</v>
      </c>
      <c r="DG59">
        <v>48.75</v>
      </c>
      <c r="DH59">
        <v>50.375</v>
      </c>
      <c r="DI59">
        <v>49.375</v>
      </c>
      <c r="DJ59">
        <v>50.25</v>
      </c>
      <c r="DK59">
        <v>50.25</v>
      </c>
      <c r="DL59">
        <v>1955</v>
      </c>
      <c r="DM59">
        <v>39.909999999999997</v>
      </c>
      <c r="DN59">
        <v>0</v>
      </c>
      <c r="DO59">
        <v>140.90000009536701</v>
      </c>
      <c r="DP59">
        <v>0</v>
      </c>
      <c r="DQ59">
        <v>729.92103999999995</v>
      </c>
      <c r="DR59">
        <v>-1.1720769210045501</v>
      </c>
      <c r="DS59">
        <v>-107.60769219585001</v>
      </c>
      <c r="DT59">
        <v>14984.384</v>
      </c>
      <c r="DU59">
        <v>15</v>
      </c>
      <c r="DV59">
        <v>1628181909.5999999</v>
      </c>
      <c r="DW59" t="s">
        <v>587</v>
      </c>
      <c r="DX59">
        <v>1628181908.5999999</v>
      </c>
      <c r="DY59">
        <v>1628181909.5999999</v>
      </c>
      <c r="DZ59">
        <v>47</v>
      </c>
      <c r="EA59">
        <v>-1.0999999999999999E-2</v>
      </c>
      <c r="EB59">
        <v>1.6E-2</v>
      </c>
      <c r="EC59">
        <v>-0.43</v>
      </c>
      <c r="ED59">
        <v>0.32</v>
      </c>
      <c r="EE59">
        <v>600</v>
      </c>
      <c r="EF59">
        <v>24</v>
      </c>
      <c r="EG59">
        <v>0.02</v>
      </c>
      <c r="EH59">
        <v>0.02</v>
      </c>
      <c r="EI59">
        <v>60.235210894578103</v>
      </c>
      <c r="EJ59">
        <v>-0.570119936891892</v>
      </c>
      <c r="EK59">
        <v>0.19558561406390601</v>
      </c>
      <c r="EL59">
        <v>1</v>
      </c>
      <c r="EM59">
        <v>0.40026221985465998</v>
      </c>
      <c r="EN59">
        <v>9.9503805515163204E-2</v>
      </c>
      <c r="EO59">
        <v>1.7188844162792E-2</v>
      </c>
      <c r="EP59">
        <v>1</v>
      </c>
      <c r="EQ59">
        <v>2</v>
      </c>
      <c r="ER59">
        <v>2</v>
      </c>
      <c r="ES59" t="s">
        <v>370</v>
      </c>
      <c r="ET59">
        <v>2.9195000000000002</v>
      </c>
      <c r="EU59">
        <v>2.7865500000000001</v>
      </c>
      <c r="EV59">
        <v>0.108695</v>
      </c>
      <c r="EW59">
        <v>0.120187</v>
      </c>
      <c r="EX59">
        <v>0.136964</v>
      </c>
      <c r="EY59">
        <v>0.118103</v>
      </c>
      <c r="EZ59">
        <v>21576.9</v>
      </c>
      <c r="FA59">
        <v>18469.8</v>
      </c>
      <c r="FB59">
        <v>23916.9</v>
      </c>
      <c r="FC59">
        <v>20605.3</v>
      </c>
      <c r="FD59">
        <v>30336.799999999999</v>
      </c>
      <c r="FE59">
        <v>26023.9</v>
      </c>
      <c r="FF59">
        <v>38957.300000000003</v>
      </c>
      <c r="FG59">
        <v>32801.699999999997</v>
      </c>
      <c r="FH59">
        <v>2.0059200000000001</v>
      </c>
      <c r="FI59">
        <v>1.7855000000000001</v>
      </c>
      <c r="FJ59">
        <v>3.4645200000000001E-2</v>
      </c>
      <c r="FK59">
        <v>0</v>
      </c>
      <c r="FL59">
        <v>30.1266</v>
      </c>
      <c r="FM59">
        <v>999.9</v>
      </c>
      <c r="FN59">
        <v>28.635000000000002</v>
      </c>
      <c r="FO59">
        <v>47.194000000000003</v>
      </c>
      <c r="FP59">
        <v>30.966699999999999</v>
      </c>
      <c r="FQ59">
        <v>60.433900000000001</v>
      </c>
      <c r="FR59">
        <v>35.228400000000001</v>
      </c>
      <c r="FS59">
        <v>1</v>
      </c>
      <c r="FT59">
        <v>0.53522099999999995</v>
      </c>
      <c r="FU59">
        <v>2.7483300000000002</v>
      </c>
      <c r="FV59">
        <v>20.391999999999999</v>
      </c>
      <c r="FW59">
        <v>5.2472399999999997</v>
      </c>
      <c r="FX59">
        <v>11.997999999999999</v>
      </c>
      <c r="FY59">
        <v>4.9637000000000002</v>
      </c>
      <c r="FZ59">
        <v>3.3010000000000002</v>
      </c>
      <c r="GA59">
        <v>9999</v>
      </c>
      <c r="GB59">
        <v>9999</v>
      </c>
      <c r="GC59">
        <v>9999</v>
      </c>
      <c r="GD59">
        <v>999.9</v>
      </c>
      <c r="GE59">
        <v>1.8709899999999999</v>
      </c>
      <c r="GF59">
        <v>1.8762300000000001</v>
      </c>
      <c r="GG59">
        <v>1.8763700000000001</v>
      </c>
      <c r="GH59">
        <v>1.8751100000000001</v>
      </c>
      <c r="GI59">
        <v>1.8772899999999999</v>
      </c>
      <c r="GJ59">
        <v>1.8733200000000001</v>
      </c>
      <c r="GK59">
        <v>1.87103</v>
      </c>
      <c r="GL59">
        <v>1.8782000000000001</v>
      </c>
      <c r="GM59">
        <v>5</v>
      </c>
      <c r="GN59">
        <v>0</v>
      </c>
      <c r="GO59">
        <v>0</v>
      </c>
      <c r="GP59">
        <v>0</v>
      </c>
      <c r="GQ59" t="s">
        <v>371</v>
      </c>
      <c r="GR59" t="s">
        <v>372</v>
      </c>
      <c r="GS59" t="s">
        <v>373</v>
      </c>
      <c r="GT59" t="s">
        <v>373</v>
      </c>
      <c r="GU59" t="s">
        <v>373</v>
      </c>
      <c r="GV59" t="s">
        <v>373</v>
      </c>
      <c r="GW59">
        <v>0</v>
      </c>
      <c r="GX59">
        <v>100</v>
      </c>
      <c r="GY59">
        <v>100</v>
      </c>
      <c r="GZ59">
        <v>-0.48299999999999998</v>
      </c>
      <c r="HA59">
        <v>0.32019999999999998</v>
      </c>
      <c r="HB59">
        <v>-0.96269039924475097</v>
      </c>
      <c r="HC59">
        <v>1.17587188380478E-3</v>
      </c>
      <c r="HD59">
        <v>-6.2601144054332803E-7</v>
      </c>
      <c r="HE59">
        <v>2.41796582943236E-10</v>
      </c>
      <c r="HF59">
        <v>0.32019999999999998</v>
      </c>
      <c r="HG59">
        <v>0</v>
      </c>
      <c r="HH59">
        <v>0</v>
      </c>
      <c r="HI59">
        <v>0</v>
      </c>
      <c r="HJ59">
        <v>2</v>
      </c>
      <c r="HK59">
        <v>2154</v>
      </c>
      <c r="HL59">
        <v>1</v>
      </c>
      <c r="HM59">
        <v>23</v>
      </c>
      <c r="HN59">
        <v>0.7</v>
      </c>
      <c r="HO59">
        <v>0.6</v>
      </c>
      <c r="HP59">
        <v>18</v>
      </c>
      <c r="HQ59">
        <v>507.95800000000003</v>
      </c>
      <c r="HR59">
        <v>429.58600000000001</v>
      </c>
      <c r="HS59">
        <v>26.999500000000001</v>
      </c>
      <c r="HT59">
        <v>33.918799999999997</v>
      </c>
      <c r="HU59">
        <v>30.000599999999999</v>
      </c>
      <c r="HV59">
        <v>33.666400000000003</v>
      </c>
      <c r="HW59">
        <v>33.610100000000003</v>
      </c>
      <c r="HX59">
        <v>27.888400000000001</v>
      </c>
      <c r="HY59">
        <v>12.848800000000001</v>
      </c>
      <c r="HZ59">
        <v>0</v>
      </c>
      <c r="IA59">
        <v>27</v>
      </c>
      <c r="IB59">
        <v>600</v>
      </c>
      <c r="IC59">
        <v>24.516200000000001</v>
      </c>
      <c r="ID59">
        <v>98.346599999999995</v>
      </c>
      <c r="IE59">
        <v>93.844999999999999</v>
      </c>
    </row>
    <row r="60" spans="1:239" x14ac:dyDescent="0.3">
      <c r="A60">
        <v>44</v>
      </c>
      <c r="B60">
        <v>1628182038.5999999</v>
      </c>
      <c r="C60">
        <v>7281</v>
      </c>
      <c r="D60" t="s">
        <v>588</v>
      </c>
      <c r="E60" t="s">
        <v>589</v>
      </c>
      <c r="F60">
        <v>0</v>
      </c>
      <c r="G60" t="s">
        <v>362</v>
      </c>
      <c r="H60" t="s">
        <v>534</v>
      </c>
      <c r="I60" t="s">
        <v>364</v>
      </c>
      <c r="J60">
        <v>1628182038.5999999</v>
      </c>
      <c r="K60">
        <f t="shared" si="46"/>
        <v>4.8687052152205342E-3</v>
      </c>
      <c r="L60">
        <f t="shared" si="47"/>
        <v>4.8687052152205341</v>
      </c>
      <c r="M60">
        <f t="shared" si="48"/>
        <v>62.935583118358387</v>
      </c>
      <c r="N60">
        <f t="shared" si="49"/>
        <v>723.64599999999996</v>
      </c>
      <c r="O60">
        <f t="shared" si="50"/>
        <v>424.31344834533985</v>
      </c>
      <c r="P60">
        <f t="shared" si="51"/>
        <v>42.353081491927036</v>
      </c>
      <c r="Q60">
        <f t="shared" si="52"/>
        <v>72.231125666238</v>
      </c>
      <c r="R60">
        <f t="shared" si="53"/>
        <v>0.37255177362774045</v>
      </c>
      <c r="S60">
        <f t="shared" si="54"/>
        <v>2.9221431046585402</v>
      </c>
      <c r="T60">
        <f t="shared" si="55"/>
        <v>0.3480330439359331</v>
      </c>
      <c r="U60">
        <f t="shared" si="56"/>
        <v>0.21958895159087655</v>
      </c>
      <c r="V60">
        <f t="shared" si="57"/>
        <v>321.50701838118846</v>
      </c>
      <c r="W60">
        <f t="shared" si="58"/>
        <v>31.006108856259331</v>
      </c>
      <c r="X60">
        <f t="shared" si="59"/>
        <v>30.634</v>
      </c>
      <c r="Y60">
        <f t="shared" si="60"/>
        <v>4.4180842267971929</v>
      </c>
      <c r="Z60">
        <f t="shared" si="61"/>
        <v>70.614765997937369</v>
      </c>
      <c r="AA60">
        <f t="shared" si="62"/>
        <v>3.074149294781821</v>
      </c>
      <c r="AB60">
        <f t="shared" si="63"/>
        <v>4.3534085985240196</v>
      </c>
      <c r="AC60">
        <f t="shared" si="64"/>
        <v>1.343934932015372</v>
      </c>
      <c r="AD60">
        <f t="shared" si="65"/>
        <v>-214.70989999122557</v>
      </c>
      <c r="AE60">
        <f t="shared" si="66"/>
        <v>-40.597691823337087</v>
      </c>
      <c r="AF60">
        <f t="shared" si="67"/>
        <v>-3.1046263722666976</v>
      </c>
      <c r="AG60">
        <f t="shared" si="68"/>
        <v>63.094800194359109</v>
      </c>
      <c r="AH60">
        <v>0</v>
      </c>
      <c r="AI60">
        <v>0</v>
      </c>
      <c r="AJ60">
        <f t="shared" si="69"/>
        <v>1</v>
      </c>
      <c r="AK60">
        <f t="shared" si="70"/>
        <v>0</v>
      </c>
      <c r="AL60">
        <f t="shared" si="71"/>
        <v>52071.159687942643</v>
      </c>
      <c r="AM60" t="s">
        <v>365</v>
      </c>
      <c r="AN60">
        <v>10238.9</v>
      </c>
      <c r="AO60">
        <v>302.21199999999999</v>
      </c>
      <c r="AP60">
        <v>4052.3</v>
      </c>
      <c r="AQ60">
        <f t="shared" si="72"/>
        <v>0.92542210596451402</v>
      </c>
      <c r="AR60">
        <v>-0.32343011824092399</v>
      </c>
      <c r="AS60" t="s">
        <v>590</v>
      </c>
      <c r="AT60">
        <v>10330.799999999999</v>
      </c>
      <c r="AU60">
        <v>726.38220000000001</v>
      </c>
      <c r="AV60">
        <v>1183.27</v>
      </c>
      <c r="AW60">
        <f t="shared" si="73"/>
        <v>0.38612303193692055</v>
      </c>
      <c r="AX60">
        <v>0.5</v>
      </c>
      <c r="AY60">
        <f t="shared" si="74"/>
        <v>1681.1802001975068</v>
      </c>
      <c r="AZ60">
        <f t="shared" si="75"/>
        <v>62.935583118358387</v>
      </c>
      <c r="BA60">
        <f t="shared" si="76"/>
        <v>324.57119806629021</v>
      </c>
      <c r="BB60">
        <f t="shared" si="77"/>
        <v>3.7627741053081386E-2</v>
      </c>
      <c r="BC60">
        <f t="shared" si="78"/>
        <v>2.4246621650172826</v>
      </c>
      <c r="BD60">
        <f t="shared" si="79"/>
        <v>255.93266859098438</v>
      </c>
      <c r="BE60" t="s">
        <v>591</v>
      </c>
      <c r="BF60">
        <v>559.96</v>
      </c>
      <c r="BG60">
        <f t="shared" si="80"/>
        <v>559.96</v>
      </c>
      <c r="BH60">
        <f t="shared" si="81"/>
        <v>0.52676903834289712</v>
      </c>
      <c r="BI60">
        <f t="shared" si="82"/>
        <v>0.73300251881086465</v>
      </c>
      <c r="BJ60">
        <f t="shared" si="83"/>
        <v>0.82152081412462707</v>
      </c>
      <c r="BK60">
        <f t="shared" si="84"/>
        <v>0.51856722258920518</v>
      </c>
      <c r="BL60">
        <f t="shared" si="85"/>
        <v>0.76505671333579373</v>
      </c>
      <c r="BM60">
        <f t="shared" si="86"/>
        <v>0.56506353051235536</v>
      </c>
      <c r="BN60">
        <f t="shared" si="87"/>
        <v>0.43493646948764464</v>
      </c>
      <c r="BO60">
        <f t="shared" si="88"/>
        <v>1999.98</v>
      </c>
      <c r="BP60">
        <f t="shared" si="89"/>
        <v>1681.1802001975068</v>
      </c>
      <c r="BQ60">
        <f t="shared" si="90"/>
        <v>0.84059850608381426</v>
      </c>
      <c r="BR60">
        <f t="shared" si="91"/>
        <v>0.16075511674176166</v>
      </c>
      <c r="BS60">
        <v>6</v>
      </c>
      <c r="BT60">
        <v>0.5</v>
      </c>
      <c r="BU60" t="s">
        <v>368</v>
      </c>
      <c r="BV60">
        <v>2</v>
      </c>
      <c r="BW60">
        <v>1628182038.5999999</v>
      </c>
      <c r="BX60">
        <v>723.64599999999996</v>
      </c>
      <c r="BY60">
        <v>803.36403764767795</v>
      </c>
      <c r="BZ60">
        <v>30.7982994872735</v>
      </c>
      <c r="CA60">
        <v>25.138100000000001</v>
      </c>
      <c r="CB60">
        <v>724.125</v>
      </c>
      <c r="CC60">
        <v>30.1814</v>
      </c>
      <c r="CD60">
        <v>500.20400000000001</v>
      </c>
      <c r="CE60">
        <v>99.715500000000006</v>
      </c>
      <c r="CF60">
        <v>0.100053</v>
      </c>
      <c r="CG60">
        <v>30.376300000000001</v>
      </c>
      <c r="CH60">
        <v>30.634</v>
      </c>
      <c r="CI60">
        <v>999.9</v>
      </c>
      <c r="CJ60">
        <v>0</v>
      </c>
      <c r="CK60">
        <v>0</v>
      </c>
      <c r="CL60">
        <v>9986.25</v>
      </c>
      <c r="CM60">
        <v>0</v>
      </c>
      <c r="CN60">
        <v>1150.4000000000001</v>
      </c>
      <c r="CO60">
        <v>-76.258899999999997</v>
      </c>
      <c r="CP60">
        <v>746.548</v>
      </c>
      <c r="CQ60">
        <v>820.66600000000005</v>
      </c>
      <c r="CR60">
        <v>5.3634899999999996</v>
      </c>
      <c r="CS60">
        <v>800.03599999999994</v>
      </c>
      <c r="CT60">
        <v>25.138100000000001</v>
      </c>
      <c r="CU60">
        <v>3.04148</v>
      </c>
      <c r="CV60">
        <v>2.50665</v>
      </c>
      <c r="CW60">
        <v>24.256699999999999</v>
      </c>
      <c r="CX60">
        <v>21.069800000000001</v>
      </c>
      <c r="CY60">
        <v>1999.98</v>
      </c>
      <c r="CZ60">
        <v>0.97999899999999995</v>
      </c>
      <c r="DA60">
        <v>2.00013E-2</v>
      </c>
      <c r="DB60">
        <v>0</v>
      </c>
      <c r="DC60">
        <v>725.94200000000001</v>
      </c>
      <c r="DD60">
        <v>4.9996700000000001</v>
      </c>
      <c r="DE60">
        <v>14763</v>
      </c>
      <c r="DF60">
        <v>16733.8</v>
      </c>
      <c r="DG60">
        <v>48.75</v>
      </c>
      <c r="DH60">
        <v>50.186999999999998</v>
      </c>
      <c r="DI60">
        <v>49.375</v>
      </c>
      <c r="DJ60">
        <v>50.125</v>
      </c>
      <c r="DK60">
        <v>50.25</v>
      </c>
      <c r="DL60">
        <v>1955.08</v>
      </c>
      <c r="DM60">
        <v>39.9</v>
      </c>
      <c r="DN60">
        <v>0</v>
      </c>
      <c r="DO60">
        <v>90</v>
      </c>
      <c r="DP60">
        <v>0</v>
      </c>
      <c r="DQ60">
        <v>726.38220000000001</v>
      </c>
      <c r="DR60">
        <v>-3.7822307725203799</v>
      </c>
      <c r="DS60">
        <v>1173.5769253736401</v>
      </c>
      <c r="DT60">
        <v>14636.892</v>
      </c>
      <c r="DU60">
        <v>15</v>
      </c>
      <c r="DV60">
        <v>1628182066.0999999</v>
      </c>
      <c r="DW60" t="s">
        <v>592</v>
      </c>
      <c r="DX60">
        <v>1628182065.5999999</v>
      </c>
      <c r="DY60">
        <v>1628182066.0999999</v>
      </c>
      <c r="DZ60">
        <v>48</v>
      </c>
      <c r="EA60">
        <v>-0.18</v>
      </c>
      <c r="EB60">
        <v>3.5000000000000003E-2</v>
      </c>
      <c r="EC60">
        <v>-0.47899999999999998</v>
      </c>
      <c r="ED60">
        <v>0.35599999999999998</v>
      </c>
      <c r="EE60">
        <v>800</v>
      </c>
      <c r="EF60">
        <v>25</v>
      </c>
      <c r="EG60">
        <v>0.03</v>
      </c>
      <c r="EH60">
        <v>0.02</v>
      </c>
      <c r="EI60">
        <v>60.153218989378701</v>
      </c>
      <c r="EJ60">
        <v>0.164643376513812</v>
      </c>
      <c r="EK60">
        <v>4.9994959404327903E-2</v>
      </c>
      <c r="EL60">
        <v>1</v>
      </c>
      <c r="EM60">
        <v>0.35550550986775598</v>
      </c>
      <c r="EN60">
        <v>-4.5787405024930901E-2</v>
      </c>
      <c r="EO60">
        <v>6.7380428571094499E-3</v>
      </c>
      <c r="EP60">
        <v>1</v>
      </c>
      <c r="EQ60">
        <v>2</v>
      </c>
      <c r="ER60">
        <v>2</v>
      </c>
      <c r="ES60" t="s">
        <v>370</v>
      </c>
      <c r="ET60">
        <v>2.9196</v>
      </c>
      <c r="EU60">
        <v>2.7864300000000002</v>
      </c>
      <c r="EV60">
        <v>0.136075</v>
      </c>
      <c r="EW60">
        <v>0.146261</v>
      </c>
      <c r="EX60">
        <v>0.13591900000000001</v>
      </c>
      <c r="EY60">
        <v>0.11992700000000001</v>
      </c>
      <c r="EZ60">
        <v>20910.400000000001</v>
      </c>
      <c r="FA60">
        <v>17919</v>
      </c>
      <c r="FB60">
        <v>23913.3</v>
      </c>
      <c r="FC60">
        <v>20601.900000000001</v>
      </c>
      <c r="FD60">
        <v>30369.8</v>
      </c>
      <c r="FE60">
        <v>25966.2</v>
      </c>
      <c r="FF60">
        <v>38951.699999999997</v>
      </c>
      <c r="FG60">
        <v>32796.6</v>
      </c>
      <c r="FH60">
        <v>2.0045500000000001</v>
      </c>
      <c r="FI60">
        <v>1.78592</v>
      </c>
      <c r="FJ60">
        <v>4.8764099999999998E-2</v>
      </c>
      <c r="FK60">
        <v>0</v>
      </c>
      <c r="FL60">
        <v>29.840699999999998</v>
      </c>
      <c r="FM60">
        <v>999.9</v>
      </c>
      <c r="FN60">
        <v>28.524999999999999</v>
      </c>
      <c r="FO60">
        <v>47.304000000000002</v>
      </c>
      <c r="FP60">
        <v>31.0213</v>
      </c>
      <c r="FQ60">
        <v>60.853900000000003</v>
      </c>
      <c r="FR60">
        <v>34.767600000000002</v>
      </c>
      <c r="FS60">
        <v>1</v>
      </c>
      <c r="FT60">
        <v>0.53977900000000001</v>
      </c>
      <c r="FU60">
        <v>2.5936900000000001</v>
      </c>
      <c r="FV60">
        <v>20.394200000000001</v>
      </c>
      <c r="FW60">
        <v>5.2439499999999999</v>
      </c>
      <c r="FX60">
        <v>11.997999999999999</v>
      </c>
      <c r="FY60">
        <v>4.9633500000000002</v>
      </c>
      <c r="FZ60">
        <v>3.3003999999999998</v>
      </c>
      <c r="GA60">
        <v>9999</v>
      </c>
      <c r="GB60">
        <v>9999</v>
      </c>
      <c r="GC60">
        <v>9999</v>
      </c>
      <c r="GD60">
        <v>999.9</v>
      </c>
      <c r="GE60">
        <v>1.87093</v>
      </c>
      <c r="GF60">
        <v>1.8762399999999999</v>
      </c>
      <c r="GG60">
        <v>1.87636</v>
      </c>
      <c r="GH60">
        <v>1.87504</v>
      </c>
      <c r="GI60">
        <v>1.8772899999999999</v>
      </c>
      <c r="GJ60">
        <v>1.8733</v>
      </c>
      <c r="GK60">
        <v>1.87103</v>
      </c>
      <c r="GL60">
        <v>1.87819</v>
      </c>
      <c r="GM60">
        <v>5</v>
      </c>
      <c r="GN60">
        <v>0</v>
      </c>
      <c r="GO60">
        <v>0</v>
      </c>
      <c r="GP60">
        <v>0</v>
      </c>
      <c r="GQ60" t="s">
        <v>371</v>
      </c>
      <c r="GR60" t="s">
        <v>372</v>
      </c>
      <c r="GS60" t="s">
        <v>373</v>
      </c>
      <c r="GT60" t="s">
        <v>373</v>
      </c>
      <c r="GU60" t="s">
        <v>373</v>
      </c>
      <c r="GV60" t="s">
        <v>373</v>
      </c>
      <c r="GW60">
        <v>0</v>
      </c>
      <c r="GX60">
        <v>100</v>
      </c>
      <c r="GY60">
        <v>100</v>
      </c>
      <c r="GZ60">
        <v>-0.47899999999999998</v>
      </c>
      <c r="HA60">
        <v>0.35599999999999998</v>
      </c>
      <c r="HB60">
        <v>-0.96269039924475097</v>
      </c>
      <c r="HC60">
        <v>1.17587188380478E-3</v>
      </c>
      <c r="HD60">
        <v>-6.2601144054332803E-7</v>
      </c>
      <c r="HE60">
        <v>2.41796582943236E-10</v>
      </c>
      <c r="HF60">
        <v>0.32019999999999998</v>
      </c>
      <c r="HG60">
        <v>0</v>
      </c>
      <c r="HH60">
        <v>0</v>
      </c>
      <c r="HI60">
        <v>0</v>
      </c>
      <c r="HJ60">
        <v>2</v>
      </c>
      <c r="HK60">
        <v>2154</v>
      </c>
      <c r="HL60">
        <v>1</v>
      </c>
      <c r="HM60">
        <v>23</v>
      </c>
      <c r="HN60">
        <v>2.2000000000000002</v>
      </c>
      <c r="HO60">
        <v>2.1</v>
      </c>
      <c r="HP60">
        <v>18</v>
      </c>
      <c r="HQ60">
        <v>507.714</v>
      </c>
      <c r="HR60">
        <v>430.42500000000001</v>
      </c>
      <c r="HS60">
        <v>26.996700000000001</v>
      </c>
      <c r="HT60">
        <v>33.979199999999999</v>
      </c>
      <c r="HU60">
        <v>30</v>
      </c>
      <c r="HV60">
        <v>33.7483</v>
      </c>
      <c r="HW60">
        <v>33.694200000000002</v>
      </c>
      <c r="HX60">
        <v>35.299799999999998</v>
      </c>
      <c r="HY60">
        <v>9.1759000000000004</v>
      </c>
      <c r="HZ60">
        <v>0</v>
      </c>
      <c r="IA60">
        <v>27</v>
      </c>
      <c r="IB60">
        <v>800</v>
      </c>
      <c r="IC60">
        <v>25.183900000000001</v>
      </c>
      <c r="ID60">
        <v>98.3322</v>
      </c>
      <c r="IE60">
        <v>93.830100000000002</v>
      </c>
    </row>
    <row r="61" spans="1:239" x14ac:dyDescent="0.3">
      <c r="A61">
        <v>45</v>
      </c>
      <c r="B61">
        <v>1628182199.5999999</v>
      </c>
      <c r="C61">
        <v>7442</v>
      </c>
      <c r="D61" t="s">
        <v>593</v>
      </c>
      <c r="E61" t="s">
        <v>594</v>
      </c>
      <c r="F61">
        <v>0</v>
      </c>
      <c r="G61" t="s">
        <v>362</v>
      </c>
      <c r="H61" t="s">
        <v>534</v>
      </c>
      <c r="I61" t="s">
        <v>364</v>
      </c>
      <c r="J61">
        <v>1628182199.5999999</v>
      </c>
      <c r="K61">
        <f t="shared" si="46"/>
        <v>3.8462159921056542E-3</v>
      </c>
      <c r="L61">
        <f t="shared" si="47"/>
        <v>3.846215992105654</v>
      </c>
      <c r="M61">
        <f t="shared" si="48"/>
        <v>64.975034817586376</v>
      </c>
      <c r="N61">
        <f t="shared" si="49"/>
        <v>923.005</v>
      </c>
      <c r="O61">
        <f t="shared" si="50"/>
        <v>510.67360455674577</v>
      </c>
      <c r="P61">
        <f t="shared" si="51"/>
        <v>50.97240289480375</v>
      </c>
      <c r="Q61">
        <f t="shared" si="52"/>
        <v>92.128871189171505</v>
      </c>
      <c r="R61">
        <f t="shared" si="53"/>
        <v>0.27450651487183192</v>
      </c>
      <c r="S61">
        <f t="shared" si="54"/>
        <v>2.9281391257498948</v>
      </c>
      <c r="T61">
        <f t="shared" si="55"/>
        <v>0.26096906530814501</v>
      </c>
      <c r="U61">
        <f t="shared" si="56"/>
        <v>0.16426630218872268</v>
      </c>
      <c r="V61">
        <f t="shared" si="57"/>
        <v>321.49903838119803</v>
      </c>
      <c r="W61">
        <f t="shared" si="58"/>
        <v>31.383403971777408</v>
      </c>
      <c r="X61">
        <f t="shared" si="59"/>
        <v>30.802800000000001</v>
      </c>
      <c r="Y61">
        <f t="shared" si="60"/>
        <v>4.4609007013979323</v>
      </c>
      <c r="Z61">
        <f t="shared" si="61"/>
        <v>69.496357835022792</v>
      </c>
      <c r="AA61">
        <f t="shared" si="62"/>
        <v>3.0451332905720605</v>
      </c>
      <c r="AB61">
        <f t="shared" si="63"/>
        <v>4.3817163739729983</v>
      </c>
      <c r="AC61">
        <f t="shared" si="64"/>
        <v>1.4157674108258718</v>
      </c>
      <c r="AD61">
        <f t="shared" si="65"/>
        <v>-169.61812525185934</v>
      </c>
      <c r="AE61">
        <f t="shared" si="66"/>
        <v>-49.458113390309563</v>
      </c>
      <c r="AF61">
        <f t="shared" si="67"/>
        <v>-3.7797275706607261</v>
      </c>
      <c r="AG61">
        <f t="shared" si="68"/>
        <v>98.643072168368406</v>
      </c>
      <c r="AH61">
        <v>0</v>
      </c>
      <c r="AI61">
        <v>0</v>
      </c>
      <c r="AJ61">
        <f t="shared" si="69"/>
        <v>1</v>
      </c>
      <c r="AK61">
        <f t="shared" si="70"/>
        <v>0</v>
      </c>
      <c r="AL61">
        <f t="shared" si="71"/>
        <v>52222.755693390602</v>
      </c>
      <c r="AM61" t="s">
        <v>365</v>
      </c>
      <c r="AN61">
        <v>10238.9</v>
      </c>
      <c r="AO61">
        <v>302.21199999999999</v>
      </c>
      <c r="AP61">
        <v>4052.3</v>
      </c>
      <c r="AQ61">
        <f t="shared" si="72"/>
        <v>0.92542210596451402</v>
      </c>
      <c r="AR61">
        <v>-0.32343011824092399</v>
      </c>
      <c r="AS61" t="s">
        <v>595</v>
      </c>
      <c r="AT61">
        <v>10330.6</v>
      </c>
      <c r="AU61">
        <v>722.42980769230803</v>
      </c>
      <c r="AV61">
        <v>1187.43</v>
      </c>
      <c r="AW61">
        <f t="shared" si="73"/>
        <v>0.3916021932304995</v>
      </c>
      <c r="AX61">
        <v>0.5</v>
      </c>
      <c r="AY61">
        <f t="shared" si="74"/>
        <v>1681.1382001975119</v>
      </c>
      <c r="AZ61">
        <f t="shared" si="75"/>
        <v>64.975034817586376</v>
      </c>
      <c r="BA61">
        <f t="shared" si="76"/>
        <v>329.1687031604601</v>
      </c>
      <c r="BB61">
        <f t="shared" si="77"/>
        <v>3.8841818553736737E-2</v>
      </c>
      <c r="BC61">
        <f t="shared" si="78"/>
        <v>2.4126643254760278</v>
      </c>
      <c r="BD61">
        <f t="shared" si="79"/>
        <v>256.12674918924762</v>
      </c>
      <c r="BE61" t="s">
        <v>596</v>
      </c>
      <c r="BF61">
        <v>560.6</v>
      </c>
      <c r="BG61">
        <f t="shared" si="80"/>
        <v>560.6</v>
      </c>
      <c r="BH61">
        <f t="shared" si="81"/>
        <v>0.52788795971130931</v>
      </c>
      <c r="BI61">
        <f t="shared" si="82"/>
        <v>0.74182823462133596</v>
      </c>
      <c r="BJ61">
        <f t="shared" si="83"/>
        <v>0.82047999541770478</v>
      </c>
      <c r="BK61">
        <f t="shared" si="84"/>
        <v>0.52529455152029447</v>
      </c>
      <c r="BL61">
        <f t="shared" si="85"/>
        <v>0.76394740603420497</v>
      </c>
      <c r="BM61">
        <f t="shared" si="86"/>
        <v>0.57565303078668761</v>
      </c>
      <c r="BN61">
        <f t="shared" si="87"/>
        <v>0.42434696921331239</v>
      </c>
      <c r="BO61">
        <f t="shared" si="88"/>
        <v>1999.93</v>
      </c>
      <c r="BP61">
        <f t="shared" si="89"/>
        <v>1681.1382001975119</v>
      </c>
      <c r="BQ61">
        <f t="shared" si="90"/>
        <v>0.84059852104699251</v>
      </c>
      <c r="BR61">
        <f t="shared" si="91"/>
        <v>0.16075514562069573</v>
      </c>
      <c r="BS61">
        <v>6</v>
      </c>
      <c r="BT61">
        <v>0.5</v>
      </c>
      <c r="BU61" t="s">
        <v>368</v>
      </c>
      <c r="BV61">
        <v>2</v>
      </c>
      <c r="BW61">
        <v>1628182199.5999999</v>
      </c>
      <c r="BX61">
        <v>923.005</v>
      </c>
      <c r="BY61">
        <v>1005.20225478934</v>
      </c>
      <c r="BZ61">
        <v>30.508061333924399</v>
      </c>
      <c r="CA61">
        <v>26.0352</v>
      </c>
      <c r="CB61">
        <v>923.43499999999995</v>
      </c>
      <c r="CC61">
        <v>30.415400000000002</v>
      </c>
      <c r="CD61">
        <v>500.2</v>
      </c>
      <c r="CE61">
        <v>99.714200000000005</v>
      </c>
      <c r="CF61">
        <v>9.9854299999999993E-2</v>
      </c>
      <c r="CG61">
        <v>30.4895</v>
      </c>
      <c r="CH61">
        <v>30.802800000000001</v>
      </c>
      <c r="CI61">
        <v>999.9</v>
      </c>
      <c r="CJ61">
        <v>0</v>
      </c>
      <c r="CK61">
        <v>0</v>
      </c>
      <c r="CL61">
        <v>10020.6</v>
      </c>
      <c r="CM61">
        <v>0</v>
      </c>
      <c r="CN61">
        <v>1704.16</v>
      </c>
      <c r="CO61">
        <v>-76.9452</v>
      </c>
      <c r="CP61">
        <v>952.32</v>
      </c>
      <c r="CQ61">
        <v>1026.68</v>
      </c>
      <c r="CR61">
        <v>4.7471300000000003</v>
      </c>
      <c r="CS61">
        <v>999.95</v>
      </c>
      <c r="CT61">
        <v>26.0352</v>
      </c>
      <c r="CU61">
        <v>3.0694400000000002</v>
      </c>
      <c r="CV61">
        <v>2.5960800000000002</v>
      </c>
      <c r="CW61">
        <v>24.409500000000001</v>
      </c>
      <c r="CX61">
        <v>21.6417</v>
      </c>
      <c r="CY61">
        <v>1999.93</v>
      </c>
      <c r="CZ61">
        <v>0.97999899999999995</v>
      </c>
      <c r="DA61">
        <v>2.00013E-2</v>
      </c>
      <c r="DB61">
        <v>0</v>
      </c>
      <c r="DC61">
        <v>722.13599999999997</v>
      </c>
      <c r="DD61">
        <v>4.9996700000000001</v>
      </c>
      <c r="DE61">
        <v>14867</v>
      </c>
      <c r="DF61">
        <v>16733.400000000001</v>
      </c>
      <c r="DG61">
        <v>48.811999999999998</v>
      </c>
      <c r="DH61">
        <v>50.311999999999998</v>
      </c>
      <c r="DI61">
        <v>49.375</v>
      </c>
      <c r="DJ61">
        <v>50.186999999999998</v>
      </c>
      <c r="DK61">
        <v>50.311999999999998</v>
      </c>
      <c r="DL61">
        <v>1955.03</v>
      </c>
      <c r="DM61">
        <v>39.9</v>
      </c>
      <c r="DN61">
        <v>0</v>
      </c>
      <c r="DO61">
        <v>160.40000009536701</v>
      </c>
      <c r="DP61">
        <v>0</v>
      </c>
      <c r="DQ61">
        <v>722.42980769230803</v>
      </c>
      <c r="DR61">
        <v>0.314564108120437</v>
      </c>
      <c r="DS61">
        <v>1028.6290606326099</v>
      </c>
      <c r="DT61">
        <v>14772.484615384599</v>
      </c>
      <c r="DU61">
        <v>15</v>
      </c>
      <c r="DV61">
        <v>1628182154.0999999</v>
      </c>
      <c r="DW61" t="s">
        <v>597</v>
      </c>
      <c r="DX61">
        <v>1628182154.0999999</v>
      </c>
      <c r="DY61">
        <v>1628182146.0999999</v>
      </c>
      <c r="DZ61">
        <v>49</v>
      </c>
      <c r="EA61">
        <v>-0.03</v>
      </c>
      <c r="EB61">
        <v>1.0999999999999999E-2</v>
      </c>
      <c r="EC61">
        <v>-0.38100000000000001</v>
      </c>
      <c r="ED61">
        <v>0.36699999999999999</v>
      </c>
      <c r="EE61">
        <v>1000</v>
      </c>
      <c r="EF61">
        <v>26</v>
      </c>
      <c r="EG61">
        <v>0.02</v>
      </c>
      <c r="EH61">
        <v>0.01</v>
      </c>
      <c r="EI61">
        <v>60.563366723239596</v>
      </c>
      <c r="EJ61">
        <v>-0.90004504475037095</v>
      </c>
      <c r="EK61">
        <v>0.16510119221116401</v>
      </c>
      <c r="EL61">
        <v>1</v>
      </c>
      <c r="EM61">
        <v>0.29895905918943999</v>
      </c>
      <c r="EN61">
        <v>3.9930762975583699E-2</v>
      </c>
      <c r="EO61">
        <v>6.5490193904130297E-3</v>
      </c>
      <c r="EP61">
        <v>1</v>
      </c>
      <c r="EQ61">
        <v>2</v>
      </c>
      <c r="ER61">
        <v>2</v>
      </c>
      <c r="ES61" t="s">
        <v>370</v>
      </c>
      <c r="ET61">
        <v>2.9195600000000002</v>
      </c>
      <c r="EU61">
        <v>2.78653</v>
      </c>
      <c r="EV61">
        <v>0.15983</v>
      </c>
      <c r="EW61">
        <v>0.169125</v>
      </c>
      <c r="EX61">
        <v>0.13661499999999999</v>
      </c>
      <c r="EY61">
        <v>0.122817</v>
      </c>
      <c r="EZ61">
        <v>20333.400000000001</v>
      </c>
      <c r="FA61">
        <v>17435.599999999999</v>
      </c>
      <c r="FB61">
        <v>23911.8</v>
      </c>
      <c r="FC61">
        <v>20598.599999999999</v>
      </c>
      <c r="FD61">
        <v>30344</v>
      </c>
      <c r="FE61">
        <v>25874.9</v>
      </c>
      <c r="FF61">
        <v>38949.699999999997</v>
      </c>
      <c r="FG61">
        <v>32788.800000000003</v>
      </c>
      <c r="FH61">
        <v>2.0032000000000001</v>
      </c>
      <c r="FI61">
        <v>1.78732</v>
      </c>
      <c r="FJ61">
        <v>5.16251E-2</v>
      </c>
      <c r="FK61">
        <v>0</v>
      </c>
      <c r="FL61">
        <v>29.963200000000001</v>
      </c>
      <c r="FM61">
        <v>999.9</v>
      </c>
      <c r="FN61">
        <v>28.420999999999999</v>
      </c>
      <c r="FO61">
        <v>47.424999999999997</v>
      </c>
      <c r="FP61">
        <v>31.100999999999999</v>
      </c>
      <c r="FQ61">
        <v>60.4739</v>
      </c>
      <c r="FR61">
        <v>34.703499999999998</v>
      </c>
      <c r="FS61">
        <v>1</v>
      </c>
      <c r="FT61">
        <v>0.54238600000000003</v>
      </c>
      <c r="FU61">
        <v>2.6203799999999999</v>
      </c>
      <c r="FV61">
        <v>20.394400000000001</v>
      </c>
      <c r="FW61">
        <v>5.2457399999999996</v>
      </c>
      <c r="FX61">
        <v>11.997999999999999</v>
      </c>
      <c r="FY61">
        <v>4.9637500000000001</v>
      </c>
      <c r="FZ61">
        <v>3.3010000000000002</v>
      </c>
      <c r="GA61">
        <v>9999</v>
      </c>
      <c r="GB61">
        <v>9999</v>
      </c>
      <c r="GC61">
        <v>9999</v>
      </c>
      <c r="GD61">
        <v>999.9</v>
      </c>
      <c r="GE61">
        <v>1.87096</v>
      </c>
      <c r="GF61">
        <v>1.87622</v>
      </c>
      <c r="GG61">
        <v>1.8763700000000001</v>
      </c>
      <c r="GH61">
        <v>1.87503</v>
      </c>
      <c r="GI61">
        <v>1.8772899999999999</v>
      </c>
      <c r="GJ61">
        <v>1.8733</v>
      </c>
      <c r="GK61">
        <v>1.87103</v>
      </c>
      <c r="GL61">
        <v>1.87819</v>
      </c>
      <c r="GM61">
        <v>5</v>
      </c>
      <c r="GN61">
        <v>0</v>
      </c>
      <c r="GO61">
        <v>0</v>
      </c>
      <c r="GP61">
        <v>0</v>
      </c>
      <c r="GQ61" t="s">
        <v>371</v>
      </c>
      <c r="GR61" t="s">
        <v>372</v>
      </c>
      <c r="GS61" t="s">
        <v>373</v>
      </c>
      <c r="GT61" t="s">
        <v>373</v>
      </c>
      <c r="GU61" t="s">
        <v>373</v>
      </c>
      <c r="GV61" t="s">
        <v>373</v>
      </c>
      <c r="GW61">
        <v>0</v>
      </c>
      <c r="GX61">
        <v>100</v>
      </c>
      <c r="GY61">
        <v>100</v>
      </c>
      <c r="GZ61">
        <v>-0.43</v>
      </c>
      <c r="HA61">
        <v>0.36699999999999999</v>
      </c>
      <c r="HB61">
        <v>-1.17253816364365</v>
      </c>
      <c r="HC61">
        <v>1.17587188380478E-3</v>
      </c>
      <c r="HD61">
        <v>-6.2601144054332803E-7</v>
      </c>
      <c r="HE61">
        <v>2.41796582943236E-10</v>
      </c>
      <c r="HF61">
        <v>0.36699499999999902</v>
      </c>
      <c r="HG61">
        <v>0</v>
      </c>
      <c r="HH61">
        <v>0</v>
      </c>
      <c r="HI61">
        <v>0</v>
      </c>
      <c r="HJ61">
        <v>2</v>
      </c>
      <c r="HK61">
        <v>2154</v>
      </c>
      <c r="HL61">
        <v>1</v>
      </c>
      <c r="HM61">
        <v>23</v>
      </c>
      <c r="HN61">
        <v>0.8</v>
      </c>
      <c r="HO61">
        <v>0.9</v>
      </c>
      <c r="HP61">
        <v>18</v>
      </c>
      <c r="HQ61">
        <v>507.47300000000001</v>
      </c>
      <c r="HR61">
        <v>431.89800000000002</v>
      </c>
      <c r="HS61">
        <v>26.998799999999999</v>
      </c>
      <c r="HT61">
        <v>34.015999999999998</v>
      </c>
      <c r="HU61">
        <v>30.0002</v>
      </c>
      <c r="HV61">
        <v>33.828699999999998</v>
      </c>
      <c r="HW61">
        <v>33.781999999999996</v>
      </c>
      <c r="HX61">
        <v>42.434699999999999</v>
      </c>
      <c r="HY61">
        <v>4.9745100000000004</v>
      </c>
      <c r="HZ61">
        <v>0.601877</v>
      </c>
      <c r="IA61">
        <v>27</v>
      </c>
      <c r="IB61">
        <v>1000</v>
      </c>
      <c r="IC61">
        <v>25.916</v>
      </c>
      <c r="ID61">
        <v>98.326899999999995</v>
      </c>
      <c r="IE61">
        <v>93.810500000000005</v>
      </c>
    </row>
    <row r="62" spans="1:239" x14ac:dyDescent="0.3">
      <c r="A62">
        <v>46</v>
      </c>
      <c r="B62">
        <v>1628182290.0999999</v>
      </c>
      <c r="C62">
        <v>7532.5</v>
      </c>
      <c r="D62" t="s">
        <v>598</v>
      </c>
      <c r="E62" t="s">
        <v>599</v>
      </c>
      <c r="F62">
        <v>0</v>
      </c>
      <c r="G62" t="s">
        <v>362</v>
      </c>
      <c r="H62" t="s">
        <v>534</v>
      </c>
      <c r="I62" t="s">
        <v>364</v>
      </c>
      <c r="J62">
        <v>1628182290.0999999</v>
      </c>
      <c r="K62">
        <f t="shared" si="46"/>
        <v>3.6834470834212077E-3</v>
      </c>
      <c r="L62">
        <f t="shared" si="47"/>
        <v>3.6834470834212079</v>
      </c>
      <c r="M62">
        <f t="shared" si="48"/>
        <v>69.624625561784484</v>
      </c>
      <c r="N62">
        <f t="shared" si="49"/>
        <v>1122.992</v>
      </c>
      <c r="O62">
        <f t="shared" si="50"/>
        <v>647.8732721212142</v>
      </c>
      <c r="P62">
        <f t="shared" si="51"/>
        <v>64.665584308959879</v>
      </c>
      <c r="Q62">
        <f t="shared" si="52"/>
        <v>112.08817677649279</v>
      </c>
      <c r="R62">
        <f t="shared" si="53"/>
        <v>0.25561679530012943</v>
      </c>
      <c r="S62">
        <f t="shared" si="54"/>
        <v>2.9260379286928484</v>
      </c>
      <c r="T62">
        <f t="shared" si="55"/>
        <v>0.24382735649140894</v>
      </c>
      <c r="U62">
        <f t="shared" si="56"/>
        <v>0.15340601316234137</v>
      </c>
      <c r="V62">
        <f t="shared" si="57"/>
        <v>321.47669438122466</v>
      </c>
      <c r="W62">
        <f t="shared" si="58"/>
        <v>31.562854230368391</v>
      </c>
      <c r="X62">
        <f t="shared" si="59"/>
        <v>31.052399999999999</v>
      </c>
      <c r="Y62">
        <f t="shared" si="60"/>
        <v>4.5248745977211176</v>
      </c>
      <c r="Z62">
        <f t="shared" si="61"/>
        <v>69.618168405465354</v>
      </c>
      <c r="AA62">
        <f t="shared" si="62"/>
        <v>3.0744355551673115</v>
      </c>
      <c r="AB62">
        <f t="shared" si="63"/>
        <v>4.4161396738584031</v>
      </c>
      <c r="AC62">
        <f t="shared" si="64"/>
        <v>1.4504390425538061</v>
      </c>
      <c r="AD62">
        <f t="shared" si="65"/>
        <v>-162.44001637887527</v>
      </c>
      <c r="AE62">
        <f t="shared" si="66"/>
        <v>-67.216660057460331</v>
      </c>
      <c r="AF62">
        <f t="shared" si="67"/>
        <v>-5.1503940051735544</v>
      </c>
      <c r="AG62">
        <f t="shared" si="68"/>
        <v>86.669623939715507</v>
      </c>
      <c r="AH62">
        <v>0</v>
      </c>
      <c r="AI62">
        <v>0</v>
      </c>
      <c r="AJ62">
        <f t="shared" si="69"/>
        <v>1</v>
      </c>
      <c r="AK62">
        <f t="shared" si="70"/>
        <v>0</v>
      </c>
      <c r="AL62">
        <f t="shared" si="71"/>
        <v>52139.244958807314</v>
      </c>
      <c r="AM62" t="s">
        <v>365</v>
      </c>
      <c r="AN62">
        <v>10238.9</v>
      </c>
      <c r="AO62">
        <v>302.21199999999999</v>
      </c>
      <c r="AP62">
        <v>4052.3</v>
      </c>
      <c r="AQ62">
        <f t="shared" si="72"/>
        <v>0.92542210596451402</v>
      </c>
      <c r="AR62">
        <v>-0.32343011824092399</v>
      </c>
      <c r="AS62" t="s">
        <v>600</v>
      </c>
      <c r="AT62">
        <v>10330.1</v>
      </c>
      <c r="AU62">
        <v>720.05740000000003</v>
      </c>
      <c r="AV62">
        <v>1186.49</v>
      </c>
      <c r="AW62">
        <f t="shared" si="73"/>
        <v>0.39311970602364954</v>
      </c>
      <c r="AX62">
        <v>0.5</v>
      </c>
      <c r="AY62">
        <f t="shared" si="74"/>
        <v>1681.0206001975255</v>
      </c>
      <c r="AZ62">
        <f t="shared" si="75"/>
        <v>69.624625561784484</v>
      </c>
      <c r="BA62">
        <f t="shared" si="76"/>
        <v>330.42116208467507</v>
      </c>
      <c r="BB62">
        <f t="shared" si="77"/>
        <v>4.1610469063737991E-2</v>
      </c>
      <c r="BC62">
        <f t="shared" si="78"/>
        <v>2.4153680182723836</v>
      </c>
      <c r="BD62">
        <f t="shared" si="79"/>
        <v>256.08298776783215</v>
      </c>
      <c r="BE62" t="s">
        <v>601</v>
      </c>
      <c r="BF62">
        <v>560.02</v>
      </c>
      <c r="BG62">
        <f t="shared" si="80"/>
        <v>560.02</v>
      </c>
      <c r="BH62">
        <f t="shared" si="81"/>
        <v>0.52800276445650618</v>
      </c>
      <c r="BI62">
        <f t="shared" si="82"/>
        <v>0.74454099956901365</v>
      </c>
      <c r="BJ62">
        <f t="shared" si="83"/>
        <v>0.82061289472779964</v>
      </c>
      <c r="BK62">
        <f t="shared" si="84"/>
        <v>0.52747280832498378</v>
      </c>
      <c r="BL62">
        <f t="shared" si="85"/>
        <v>0.76419806681869873</v>
      </c>
      <c r="BM62">
        <f t="shared" si="86"/>
        <v>0.57906196169727442</v>
      </c>
      <c r="BN62">
        <f t="shared" si="87"/>
        <v>0.42093803830272558</v>
      </c>
      <c r="BO62">
        <f t="shared" si="88"/>
        <v>1999.79</v>
      </c>
      <c r="BP62">
        <f t="shared" si="89"/>
        <v>1681.0206001975255</v>
      </c>
      <c r="BQ62">
        <f t="shared" si="90"/>
        <v>0.84059856294787227</v>
      </c>
      <c r="BR62">
        <f t="shared" si="91"/>
        <v>0.16075522648939372</v>
      </c>
      <c r="BS62">
        <v>6</v>
      </c>
      <c r="BT62">
        <v>0.5</v>
      </c>
      <c r="BU62" t="s">
        <v>368</v>
      </c>
      <c r="BV62">
        <v>2</v>
      </c>
      <c r="BW62">
        <v>1628182290.0999999</v>
      </c>
      <c r="BX62">
        <v>1122.992</v>
      </c>
      <c r="BY62">
        <v>1211.4671073562899</v>
      </c>
      <c r="BZ62">
        <v>30.8022365271671</v>
      </c>
      <c r="CA62">
        <v>26.520099999999999</v>
      </c>
      <c r="CB62">
        <v>1123.3699999999999</v>
      </c>
      <c r="CC62">
        <v>30.375499999999999</v>
      </c>
      <c r="CD62">
        <v>500.21600000000001</v>
      </c>
      <c r="CE62">
        <v>99.712199999999996</v>
      </c>
      <c r="CF62">
        <v>9.9888400000000002E-2</v>
      </c>
      <c r="CG62">
        <v>30.626300000000001</v>
      </c>
      <c r="CH62">
        <v>31.052399999999999</v>
      </c>
      <c r="CI62">
        <v>999.9</v>
      </c>
      <c r="CJ62">
        <v>0</v>
      </c>
      <c r="CK62">
        <v>0</v>
      </c>
      <c r="CL62">
        <v>10008.799999999999</v>
      </c>
      <c r="CM62">
        <v>0</v>
      </c>
      <c r="CN62">
        <v>1616.94</v>
      </c>
      <c r="CO62">
        <v>-76.861199999999997</v>
      </c>
      <c r="CP62">
        <v>1158.7</v>
      </c>
      <c r="CQ62">
        <v>1232.6199999999999</v>
      </c>
      <c r="CR62">
        <v>4.2223800000000002</v>
      </c>
      <c r="CS62">
        <v>1199.94</v>
      </c>
      <c r="CT62">
        <v>26.520099999999999</v>
      </c>
      <c r="CU62">
        <v>3.0653999999999999</v>
      </c>
      <c r="CV62">
        <v>2.64438</v>
      </c>
      <c r="CW62">
        <v>24.387499999999999</v>
      </c>
      <c r="CX62">
        <v>21.9435</v>
      </c>
      <c r="CY62">
        <v>1999.79</v>
      </c>
      <c r="CZ62">
        <v>0.97999899999999995</v>
      </c>
      <c r="DA62">
        <v>2.00013E-2</v>
      </c>
      <c r="DB62">
        <v>0</v>
      </c>
      <c r="DC62">
        <v>720.16499999999996</v>
      </c>
      <c r="DD62">
        <v>4.9996700000000001</v>
      </c>
      <c r="DE62">
        <v>14773.5</v>
      </c>
      <c r="DF62">
        <v>16732.2</v>
      </c>
      <c r="DG62">
        <v>48.936999999999998</v>
      </c>
      <c r="DH62">
        <v>50.561999999999998</v>
      </c>
      <c r="DI62">
        <v>49.561999999999998</v>
      </c>
      <c r="DJ62">
        <v>50.436999999999998</v>
      </c>
      <c r="DK62">
        <v>50.436999999999998</v>
      </c>
      <c r="DL62">
        <v>1954.89</v>
      </c>
      <c r="DM62">
        <v>39.9</v>
      </c>
      <c r="DN62">
        <v>0</v>
      </c>
      <c r="DO62">
        <v>90</v>
      </c>
      <c r="DP62">
        <v>0</v>
      </c>
      <c r="DQ62">
        <v>720.05740000000003</v>
      </c>
      <c r="DR62">
        <v>-5.7692399812231798E-3</v>
      </c>
      <c r="DS62">
        <v>-338.83846095631202</v>
      </c>
      <c r="DT62">
        <v>14833.36</v>
      </c>
      <c r="DU62">
        <v>15</v>
      </c>
      <c r="DV62">
        <v>1628182317.0999999</v>
      </c>
      <c r="DW62" t="s">
        <v>602</v>
      </c>
      <c r="DX62">
        <v>1628182315.0999999</v>
      </c>
      <c r="DY62">
        <v>1628182317.0999999</v>
      </c>
      <c r="DZ62">
        <v>50</v>
      </c>
      <c r="EA62">
        <v>-0.13200000000000001</v>
      </c>
      <c r="EB62">
        <v>3.2000000000000001E-2</v>
      </c>
      <c r="EC62">
        <v>-0.378</v>
      </c>
      <c r="ED62">
        <v>0.39900000000000002</v>
      </c>
      <c r="EE62">
        <v>1200</v>
      </c>
      <c r="EF62">
        <v>27</v>
      </c>
      <c r="EG62">
        <v>0.06</v>
      </c>
      <c r="EH62">
        <v>0.02</v>
      </c>
      <c r="EI62">
        <v>60.089542077277997</v>
      </c>
      <c r="EJ62">
        <v>0.31729011087856601</v>
      </c>
      <c r="EK62">
        <v>7.0442562462522701E-2</v>
      </c>
      <c r="EL62">
        <v>1</v>
      </c>
      <c r="EM62">
        <v>0.25336351661706702</v>
      </c>
      <c r="EN62">
        <v>-9.8342240706805507E-3</v>
      </c>
      <c r="EO62">
        <v>1.48881796438224E-3</v>
      </c>
      <c r="EP62">
        <v>1</v>
      </c>
      <c r="EQ62">
        <v>2</v>
      </c>
      <c r="ER62">
        <v>2</v>
      </c>
      <c r="ES62" t="s">
        <v>370</v>
      </c>
      <c r="ET62">
        <v>2.91954</v>
      </c>
      <c r="EU62">
        <v>2.7864599999999999</v>
      </c>
      <c r="EV62">
        <v>0.181065</v>
      </c>
      <c r="EW62">
        <v>0.18965899999999999</v>
      </c>
      <c r="EX62">
        <v>0.136467</v>
      </c>
      <c r="EY62">
        <v>0.124349</v>
      </c>
      <c r="EZ62">
        <v>19815.7</v>
      </c>
      <c r="FA62">
        <v>17000.2</v>
      </c>
      <c r="FB62">
        <v>23908.6</v>
      </c>
      <c r="FC62">
        <v>20594.3</v>
      </c>
      <c r="FD62">
        <v>30346</v>
      </c>
      <c r="FE62">
        <v>25824.6</v>
      </c>
      <c r="FF62">
        <v>38945</v>
      </c>
      <c r="FG62">
        <v>32782.199999999997</v>
      </c>
      <c r="FH62">
        <v>2.0024000000000002</v>
      </c>
      <c r="FI62">
        <v>1.7874300000000001</v>
      </c>
      <c r="FJ62">
        <v>5.64903E-2</v>
      </c>
      <c r="FK62">
        <v>0</v>
      </c>
      <c r="FL62">
        <v>30.134</v>
      </c>
      <c r="FM62">
        <v>999.9</v>
      </c>
      <c r="FN62">
        <v>28.385000000000002</v>
      </c>
      <c r="FO62">
        <v>47.475999999999999</v>
      </c>
      <c r="FP62">
        <v>31.1403</v>
      </c>
      <c r="FQ62">
        <v>60.523899999999998</v>
      </c>
      <c r="FR62">
        <v>34.4071</v>
      </c>
      <c r="FS62">
        <v>1</v>
      </c>
      <c r="FT62">
        <v>0.54948900000000001</v>
      </c>
      <c r="FU62">
        <v>2.7477499999999999</v>
      </c>
      <c r="FV62">
        <v>20.3916</v>
      </c>
      <c r="FW62">
        <v>5.2457399999999996</v>
      </c>
      <c r="FX62">
        <v>11.997999999999999</v>
      </c>
      <c r="FY62">
        <v>4.9615499999999999</v>
      </c>
      <c r="FZ62">
        <v>3.30098</v>
      </c>
      <c r="GA62">
        <v>9999</v>
      </c>
      <c r="GB62">
        <v>9999</v>
      </c>
      <c r="GC62">
        <v>9999</v>
      </c>
      <c r="GD62">
        <v>999.9</v>
      </c>
      <c r="GE62">
        <v>1.8709800000000001</v>
      </c>
      <c r="GF62">
        <v>1.87622</v>
      </c>
      <c r="GG62">
        <v>1.8763700000000001</v>
      </c>
      <c r="GH62">
        <v>1.8750599999999999</v>
      </c>
      <c r="GI62">
        <v>1.8773</v>
      </c>
      <c r="GJ62">
        <v>1.8733200000000001</v>
      </c>
      <c r="GK62">
        <v>1.87103</v>
      </c>
      <c r="GL62">
        <v>1.87819</v>
      </c>
      <c r="GM62">
        <v>5</v>
      </c>
      <c r="GN62">
        <v>0</v>
      </c>
      <c r="GO62">
        <v>0</v>
      </c>
      <c r="GP62">
        <v>0</v>
      </c>
      <c r="GQ62" t="s">
        <v>371</v>
      </c>
      <c r="GR62" t="s">
        <v>372</v>
      </c>
      <c r="GS62" t="s">
        <v>373</v>
      </c>
      <c r="GT62" t="s">
        <v>373</v>
      </c>
      <c r="GU62" t="s">
        <v>373</v>
      </c>
      <c r="GV62" t="s">
        <v>373</v>
      </c>
      <c r="GW62">
        <v>0</v>
      </c>
      <c r="GX62">
        <v>100</v>
      </c>
      <c r="GY62">
        <v>100</v>
      </c>
      <c r="GZ62">
        <v>-0.378</v>
      </c>
      <c r="HA62">
        <v>0.39900000000000002</v>
      </c>
      <c r="HB62">
        <v>-1.17253816364365</v>
      </c>
      <c r="HC62">
        <v>1.17587188380478E-3</v>
      </c>
      <c r="HD62">
        <v>-6.2601144054332803E-7</v>
      </c>
      <c r="HE62">
        <v>2.41796582943236E-10</v>
      </c>
      <c r="HF62">
        <v>0.36699499999999902</v>
      </c>
      <c r="HG62">
        <v>0</v>
      </c>
      <c r="HH62">
        <v>0</v>
      </c>
      <c r="HI62">
        <v>0</v>
      </c>
      <c r="HJ62">
        <v>2</v>
      </c>
      <c r="HK62">
        <v>2154</v>
      </c>
      <c r="HL62">
        <v>1</v>
      </c>
      <c r="HM62">
        <v>23</v>
      </c>
      <c r="HN62">
        <v>2.2999999999999998</v>
      </c>
      <c r="HO62">
        <v>2.4</v>
      </c>
      <c r="HP62">
        <v>18</v>
      </c>
      <c r="HQ62">
        <v>507.52199999999999</v>
      </c>
      <c r="HR62">
        <v>432.52199999999999</v>
      </c>
      <c r="HS62">
        <v>27.0017</v>
      </c>
      <c r="HT62">
        <v>34.0839</v>
      </c>
      <c r="HU62">
        <v>30.000800000000002</v>
      </c>
      <c r="HV62">
        <v>33.901600000000002</v>
      </c>
      <c r="HW62">
        <v>33.864199999999997</v>
      </c>
      <c r="HX62">
        <v>49.331499999999998</v>
      </c>
      <c r="HY62">
        <v>0</v>
      </c>
      <c r="HZ62">
        <v>2.2539600000000002</v>
      </c>
      <c r="IA62">
        <v>27</v>
      </c>
      <c r="IB62">
        <v>1200</v>
      </c>
      <c r="IC62">
        <v>26.6934</v>
      </c>
      <c r="ID62">
        <v>98.314499999999995</v>
      </c>
      <c r="IE62">
        <v>93.791399999999996</v>
      </c>
    </row>
    <row r="63" spans="1:239" x14ac:dyDescent="0.3">
      <c r="A63">
        <v>47</v>
      </c>
      <c r="B63">
        <v>1628182498.0999999</v>
      </c>
      <c r="C63">
        <v>7740.5</v>
      </c>
      <c r="D63" t="s">
        <v>603</v>
      </c>
      <c r="E63" t="s">
        <v>604</v>
      </c>
      <c r="F63">
        <v>0</v>
      </c>
      <c r="G63" t="s">
        <v>362</v>
      </c>
      <c r="H63" t="s">
        <v>534</v>
      </c>
      <c r="I63" t="s">
        <v>364</v>
      </c>
      <c r="J63">
        <v>1628182498.0999999</v>
      </c>
      <c r="K63">
        <f t="shared" si="46"/>
        <v>2.0740118379081658E-3</v>
      </c>
      <c r="L63">
        <f t="shared" si="47"/>
        <v>2.0740118379081656</v>
      </c>
      <c r="M63">
        <f t="shared" si="48"/>
        <v>64.413331447895231</v>
      </c>
      <c r="N63">
        <f t="shared" si="49"/>
        <v>1429.652</v>
      </c>
      <c r="O63">
        <f t="shared" si="50"/>
        <v>708.34029149621495</v>
      </c>
      <c r="P63">
        <f t="shared" si="51"/>
        <v>70.70980184597947</v>
      </c>
      <c r="Q63">
        <f t="shared" si="52"/>
        <v>142.71447049154403</v>
      </c>
      <c r="R63">
        <f t="shared" si="53"/>
        <v>0.15143746635175132</v>
      </c>
      <c r="S63">
        <f t="shared" si="54"/>
        <v>2.9201038832197277</v>
      </c>
      <c r="T63">
        <f t="shared" si="55"/>
        <v>0.14720583339739945</v>
      </c>
      <c r="U63">
        <f t="shared" si="56"/>
        <v>9.2373992163618621E-2</v>
      </c>
      <c r="V63">
        <f t="shared" si="57"/>
        <v>321.53995538105295</v>
      </c>
      <c r="W63">
        <f t="shared" si="58"/>
        <v>31.561359808832762</v>
      </c>
      <c r="X63">
        <f t="shared" si="59"/>
        <v>30.726299999999998</v>
      </c>
      <c r="Y63">
        <f t="shared" si="60"/>
        <v>4.4414517372186966</v>
      </c>
      <c r="Z63">
        <f t="shared" si="61"/>
        <v>71.640006538313116</v>
      </c>
      <c r="AA63">
        <f t="shared" si="62"/>
        <v>3.0880453531427845</v>
      </c>
      <c r="AB63">
        <f t="shared" si="63"/>
        <v>4.3105040079683636</v>
      </c>
      <c r="AC63">
        <f t="shared" si="64"/>
        <v>1.3534063840759121</v>
      </c>
      <c r="AD63">
        <f t="shared" si="65"/>
        <v>-91.463922051750117</v>
      </c>
      <c r="AE63">
        <f t="shared" si="66"/>
        <v>-82.303693280659843</v>
      </c>
      <c r="AF63">
        <f t="shared" si="67"/>
        <v>-6.295901870842326</v>
      </c>
      <c r="AG63">
        <f t="shared" si="68"/>
        <v>141.47643817780067</v>
      </c>
      <c r="AH63">
        <v>0</v>
      </c>
      <c r="AI63">
        <v>0</v>
      </c>
      <c r="AJ63">
        <f t="shared" si="69"/>
        <v>1</v>
      </c>
      <c r="AK63">
        <f t="shared" si="70"/>
        <v>0</v>
      </c>
      <c r="AL63">
        <f t="shared" si="71"/>
        <v>52042.84501423841</v>
      </c>
      <c r="AM63" t="s">
        <v>365</v>
      </c>
      <c r="AN63">
        <v>10238.9</v>
      </c>
      <c r="AO63">
        <v>302.21199999999999</v>
      </c>
      <c r="AP63">
        <v>4052.3</v>
      </c>
      <c r="AQ63">
        <f t="shared" si="72"/>
        <v>0.92542210596451402</v>
      </c>
      <c r="AR63">
        <v>-0.32343011824092399</v>
      </c>
      <c r="AS63" t="s">
        <v>605</v>
      </c>
      <c r="AT63">
        <v>10328.700000000001</v>
      </c>
      <c r="AU63">
        <v>713.58443999999997</v>
      </c>
      <c r="AV63">
        <v>1139.5899999999999</v>
      </c>
      <c r="AW63">
        <f t="shared" si="73"/>
        <v>0.37382353302503535</v>
      </c>
      <c r="AX63">
        <v>0.5</v>
      </c>
      <c r="AY63">
        <f t="shared" si="74"/>
        <v>1681.3563001974367</v>
      </c>
      <c r="AZ63">
        <f t="shared" si="75"/>
        <v>64.413331447895231</v>
      </c>
      <c r="BA63">
        <f t="shared" si="76"/>
        <v>314.26527620685386</v>
      </c>
      <c r="BB63">
        <f t="shared" si="77"/>
        <v>3.8502702585129819E-2</v>
      </c>
      <c r="BC63">
        <f t="shared" si="78"/>
        <v>2.5559280091962902</v>
      </c>
      <c r="BD63">
        <f t="shared" si="79"/>
        <v>253.82832834631279</v>
      </c>
      <c r="BE63" t="s">
        <v>606</v>
      </c>
      <c r="BF63">
        <v>551.42999999999995</v>
      </c>
      <c r="BG63">
        <f t="shared" si="80"/>
        <v>551.42999999999995</v>
      </c>
      <c r="BH63">
        <f t="shared" si="81"/>
        <v>0.51611544502847517</v>
      </c>
      <c r="BI63">
        <f t="shared" si="82"/>
        <v>0.72430216267682257</v>
      </c>
      <c r="BJ63">
        <f t="shared" si="83"/>
        <v>0.83199604669696381</v>
      </c>
      <c r="BK63">
        <f t="shared" si="84"/>
        <v>0.50873746384547958</v>
      </c>
      <c r="BL63">
        <f t="shared" si="85"/>
        <v>0.77670444000247463</v>
      </c>
      <c r="BM63">
        <f t="shared" si="86"/>
        <v>0.55971223470747244</v>
      </c>
      <c r="BN63">
        <f t="shared" si="87"/>
        <v>0.44028776529252756</v>
      </c>
      <c r="BO63">
        <f t="shared" si="88"/>
        <v>2000.19</v>
      </c>
      <c r="BP63">
        <f t="shared" si="89"/>
        <v>1681.3563001974367</v>
      </c>
      <c r="BQ63">
        <f t="shared" si="90"/>
        <v>0.84059829326085855</v>
      </c>
      <c r="BR63">
        <f t="shared" si="91"/>
        <v>0.16075470599345709</v>
      </c>
      <c r="BS63">
        <v>6</v>
      </c>
      <c r="BT63">
        <v>0.5</v>
      </c>
      <c r="BU63" t="s">
        <v>368</v>
      </c>
      <c r="BV63">
        <v>2</v>
      </c>
      <c r="BW63">
        <v>1628182498.0999999</v>
      </c>
      <c r="BX63">
        <v>1429.652</v>
      </c>
      <c r="BY63">
        <v>1510.48544258268</v>
      </c>
      <c r="BZ63">
        <v>30.934706200468099</v>
      </c>
      <c r="CA63">
        <v>28.523499999999999</v>
      </c>
      <c r="CB63">
        <v>1430.46</v>
      </c>
      <c r="CC63">
        <v>30.175599999999999</v>
      </c>
      <c r="CD63">
        <v>500.12799999999999</v>
      </c>
      <c r="CE63">
        <v>99.724299999999999</v>
      </c>
      <c r="CF63">
        <v>0.10032199999999999</v>
      </c>
      <c r="CG63">
        <v>30.203499999999998</v>
      </c>
      <c r="CH63">
        <v>30.726299999999998</v>
      </c>
      <c r="CI63">
        <v>999.9</v>
      </c>
      <c r="CJ63">
        <v>0</v>
      </c>
      <c r="CK63">
        <v>0</v>
      </c>
      <c r="CL63">
        <v>9973.75</v>
      </c>
      <c r="CM63">
        <v>0</v>
      </c>
      <c r="CN63">
        <v>492.733</v>
      </c>
      <c r="CO63">
        <v>-69.912199999999999</v>
      </c>
      <c r="CP63">
        <v>1475.37</v>
      </c>
      <c r="CQ63">
        <v>1544.22</v>
      </c>
      <c r="CR63">
        <v>2.0514800000000002</v>
      </c>
      <c r="CS63">
        <v>1500.17</v>
      </c>
      <c r="CT63">
        <v>28.523499999999999</v>
      </c>
      <c r="CU63">
        <v>3.0490699999999999</v>
      </c>
      <c r="CV63">
        <v>2.84449</v>
      </c>
      <c r="CW63">
        <v>24.298300000000001</v>
      </c>
      <c r="CX63">
        <v>23.144600000000001</v>
      </c>
      <c r="CY63">
        <v>2000.19</v>
      </c>
      <c r="CZ63">
        <v>0.98000500000000001</v>
      </c>
      <c r="DA63">
        <v>1.9995499999999999E-2</v>
      </c>
      <c r="DB63">
        <v>0</v>
      </c>
      <c r="DC63">
        <v>713.05499999999995</v>
      </c>
      <c r="DD63">
        <v>4.9996700000000001</v>
      </c>
      <c r="DE63">
        <v>14276.1</v>
      </c>
      <c r="DF63">
        <v>16735.599999999999</v>
      </c>
      <c r="DG63">
        <v>48.686999999999998</v>
      </c>
      <c r="DH63">
        <v>49.875</v>
      </c>
      <c r="DI63">
        <v>49.311999999999998</v>
      </c>
      <c r="DJ63">
        <v>49.875</v>
      </c>
      <c r="DK63">
        <v>50.186999999999998</v>
      </c>
      <c r="DL63">
        <v>1955.3</v>
      </c>
      <c r="DM63">
        <v>39.89</v>
      </c>
      <c r="DN63">
        <v>0</v>
      </c>
      <c r="DO63">
        <v>207.799999952316</v>
      </c>
      <c r="DP63">
        <v>0</v>
      </c>
      <c r="DQ63">
        <v>713.58443999999997</v>
      </c>
      <c r="DR63">
        <v>-1.44323077727407</v>
      </c>
      <c r="DS63">
        <v>-45.715384634712201</v>
      </c>
      <c r="DT63">
        <v>14280.791999999999</v>
      </c>
      <c r="DU63">
        <v>15</v>
      </c>
      <c r="DV63">
        <v>1628182530.0999999</v>
      </c>
      <c r="DW63" t="s">
        <v>607</v>
      </c>
      <c r="DX63">
        <v>1628182530.0999999</v>
      </c>
      <c r="DY63">
        <v>1628182516.0999999</v>
      </c>
      <c r="DZ63">
        <v>51</v>
      </c>
      <c r="EA63">
        <v>-0.67400000000000004</v>
      </c>
      <c r="EB63">
        <v>6.4000000000000001E-2</v>
      </c>
      <c r="EC63">
        <v>-0.80800000000000005</v>
      </c>
      <c r="ED63">
        <v>0.46300000000000002</v>
      </c>
      <c r="EE63">
        <v>1500</v>
      </c>
      <c r="EF63">
        <v>29</v>
      </c>
      <c r="EG63">
        <v>0.04</v>
      </c>
      <c r="EH63">
        <v>0.05</v>
      </c>
      <c r="EI63">
        <v>55.998235345658102</v>
      </c>
      <c r="EJ63">
        <v>-1.2194019802648</v>
      </c>
      <c r="EK63">
        <v>0.27994121600648503</v>
      </c>
      <c r="EL63">
        <v>0</v>
      </c>
      <c r="EM63">
        <v>0.126933215342</v>
      </c>
      <c r="EN63">
        <v>-1.8789132931452599E-2</v>
      </c>
      <c r="EO63">
        <v>3.1569300284907502E-3</v>
      </c>
      <c r="EP63">
        <v>1</v>
      </c>
      <c r="EQ63">
        <v>1</v>
      </c>
      <c r="ER63">
        <v>2</v>
      </c>
      <c r="ES63" t="s">
        <v>379</v>
      </c>
      <c r="ET63">
        <v>2.9193799999999999</v>
      </c>
      <c r="EU63">
        <v>2.7865799999999998</v>
      </c>
      <c r="EV63">
        <v>0.21007000000000001</v>
      </c>
      <c r="EW63">
        <v>0.217338</v>
      </c>
      <c r="EX63">
        <v>0.135877</v>
      </c>
      <c r="EY63">
        <v>0.13069</v>
      </c>
      <c r="EZ63">
        <v>19118.3</v>
      </c>
      <c r="FA63">
        <v>16419.099999999999</v>
      </c>
      <c r="FB63">
        <v>23916</v>
      </c>
      <c r="FC63">
        <v>20595.400000000001</v>
      </c>
      <c r="FD63">
        <v>30375.5</v>
      </c>
      <c r="FE63">
        <v>25635</v>
      </c>
      <c r="FF63">
        <v>38956.5</v>
      </c>
      <c r="FG63">
        <v>32779.1</v>
      </c>
      <c r="FH63">
        <v>2.0013299999999998</v>
      </c>
      <c r="FI63">
        <v>1.7927999999999999</v>
      </c>
      <c r="FJ63">
        <v>9.6555799999999997E-2</v>
      </c>
      <c r="FK63">
        <v>0</v>
      </c>
      <c r="FL63">
        <v>29.154800000000002</v>
      </c>
      <c r="FM63">
        <v>999.9</v>
      </c>
      <c r="FN63">
        <v>29.783000000000001</v>
      </c>
      <c r="FO63">
        <v>47.545999999999999</v>
      </c>
      <c r="FP63">
        <v>32.789000000000001</v>
      </c>
      <c r="FQ63">
        <v>60.543900000000001</v>
      </c>
      <c r="FR63">
        <v>34.587299999999999</v>
      </c>
      <c r="FS63">
        <v>1</v>
      </c>
      <c r="FT63">
        <v>0.53578499999999996</v>
      </c>
      <c r="FU63">
        <v>2.2794300000000001</v>
      </c>
      <c r="FV63">
        <v>20.400099999999998</v>
      </c>
      <c r="FW63">
        <v>5.2458900000000002</v>
      </c>
      <c r="FX63">
        <v>11.997999999999999</v>
      </c>
      <c r="FY63">
        <v>4.9637000000000002</v>
      </c>
      <c r="FZ63">
        <v>3.3010000000000002</v>
      </c>
      <c r="GA63">
        <v>9999</v>
      </c>
      <c r="GB63">
        <v>9999</v>
      </c>
      <c r="GC63">
        <v>9999</v>
      </c>
      <c r="GD63">
        <v>999.9</v>
      </c>
      <c r="GE63">
        <v>1.871</v>
      </c>
      <c r="GF63">
        <v>1.8762300000000001</v>
      </c>
      <c r="GG63">
        <v>1.8763700000000001</v>
      </c>
      <c r="GH63">
        <v>1.8751100000000001</v>
      </c>
      <c r="GI63">
        <v>1.8772899999999999</v>
      </c>
      <c r="GJ63">
        <v>1.8733200000000001</v>
      </c>
      <c r="GK63">
        <v>1.87103</v>
      </c>
      <c r="GL63">
        <v>1.87819</v>
      </c>
      <c r="GM63">
        <v>5</v>
      </c>
      <c r="GN63">
        <v>0</v>
      </c>
      <c r="GO63">
        <v>0</v>
      </c>
      <c r="GP63">
        <v>0</v>
      </c>
      <c r="GQ63" t="s">
        <v>371</v>
      </c>
      <c r="GR63" t="s">
        <v>372</v>
      </c>
      <c r="GS63" t="s">
        <v>373</v>
      </c>
      <c r="GT63" t="s">
        <v>373</v>
      </c>
      <c r="GU63" t="s">
        <v>373</v>
      </c>
      <c r="GV63" t="s">
        <v>373</v>
      </c>
      <c r="GW63">
        <v>0</v>
      </c>
      <c r="GX63">
        <v>100</v>
      </c>
      <c r="GY63">
        <v>100</v>
      </c>
      <c r="GZ63">
        <v>-0.80800000000000005</v>
      </c>
      <c r="HA63">
        <v>0.46300000000000002</v>
      </c>
      <c r="HB63">
        <v>-1.3057948932157499</v>
      </c>
      <c r="HC63">
        <v>1.17587188380478E-3</v>
      </c>
      <c r="HD63">
        <v>-6.2601144054332803E-7</v>
      </c>
      <c r="HE63">
        <v>2.41796582943236E-10</v>
      </c>
      <c r="HF63">
        <v>0.39937999999999702</v>
      </c>
      <c r="HG63">
        <v>0</v>
      </c>
      <c r="HH63">
        <v>0</v>
      </c>
      <c r="HI63">
        <v>0</v>
      </c>
      <c r="HJ63">
        <v>2</v>
      </c>
      <c r="HK63">
        <v>2154</v>
      </c>
      <c r="HL63">
        <v>1</v>
      </c>
      <c r="HM63">
        <v>23</v>
      </c>
      <c r="HN63">
        <v>3</v>
      </c>
      <c r="HO63">
        <v>3</v>
      </c>
      <c r="HP63">
        <v>18</v>
      </c>
      <c r="HQ63">
        <v>506.59500000000003</v>
      </c>
      <c r="HR63">
        <v>435.613</v>
      </c>
      <c r="HS63">
        <v>26.9971</v>
      </c>
      <c r="HT63">
        <v>33.992699999999999</v>
      </c>
      <c r="HU63">
        <v>29.998699999999999</v>
      </c>
      <c r="HV63">
        <v>33.869100000000003</v>
      </c>
      <c r="HW63">
        <v>33.823999999999998</v>
      </c>
      <c r="HX63">
        <v>59.280099999999997</v>
      </c>
      <c r="HY63">
        <v>1.76173</v>
      </c>
      <c r="HZ63">
        <v>17.544799999999999</v>
      </c>
      <c r="IA63">
        <v>27</v>
      </c>
      <c r="IB63">
        <v>1500</v>
      </c>
      <c r="IC63">
        <v>28.2117</v>
      </c>
      <c r="ID63">
        <v>98.343999999999994</v>
      </c>
      <c r="IE63">
        <v>93.787800000000004</v>
      </c>
    </row>
    <row r="64" spans="1:239" x14ac:dyDescent="0.3">
      <c r="A64">
        <v>48</v>
      </c>
      <c r="B64">
        <v>1628182672.0999999</v>
      </c>
      <c r="C64">
        <v>7914.5</v>
      </c>
      <c r="D64" t="s">
        <v>608</v>
      </c>
      <c r="E64" t="s">
        <v>609</v>
      </c>
      <c r="F64">
        <v>0</v>
      </c>
      <c r="G64" t="s">
        <v>362</v>
      </c>
      <c r="H64" t="s">
        <v>534</v>
      </c>
      <c r="I64" t="s">
        <v>364</v>
      </c>
      <c r="J64">
        <v>1628182672.0999999</v>
      </c>
      <c r="K64">
        <f t="shared" si="46"/>
        <v>1.5161215524955635E-3</v>
      </c>
      <c r="L64">
        <f t="shared" si="47"/>
        <v>1.5161215524955634</v>
      </c>
      <c r="M64">
        <f t="shared" si="48"/>
        <v>54.287919514919167</v>
      </c>
      <c r="N64">
        <f t="shared" si="49"/>
        <v>1729.02</v>
      </c>
      <c r="O64">
        <f t="shared" si="50"/>
        <v>901.76979590899703</v>
      </c>
      <c r="P64">
        <f t="shared" si="51"/>
        <v>90.016898769384625</v>
      </c>
      <c r="Q64">
        <f t="shared" si="52"/>
        <v>172.59506696312999</v>
      </c>
      <c r="R64">
        <f t="shared" si="53"/>
        <v>0.11081565482758191</v>
      </c>
      <c r="S64">
        <f t="shared" si="54"/>
        <v>2.9247822825716288</v>
      </c>
      <c r="T64">
        <f t="shared" si="55"/>
        <v>0.10853486878836896</v>
      </c>
      <c r="U64">
        <f t="shared" si="56"/>
        <v>6.8035302731166536E-2</v>
      </c>
      <c r="V64">
        <f t="shared" si="57"/>
        <v>321.55011038113702</v>
      </c>
      <c r="W64">
        <f t="shared" si="58"/>
        <v>31.63565933472545</v>
      </c>
      <c r="X64">
        <f t="shared" si="59"/>
        <v>30.3979</v>
      </c>
      <c r="Y64">
        <f t="shared" si="60"/>
        <v>4.3587977467936563</v>
      </c>
      <c r="Z64">
        <f t="shared" si="61"/>
        <v>70.242706627551982</v>
      </c>
      <c r="AA64">
        <f t="shared" si="62"/>
        <v>3.0158877915964384</v>
      </c>
      <c r="AB64">
        <f t="shared" si="63"/>
        <v>4.2935244616748394</v>
      </c>
      <c r="AC64">
        <f t="shared" si="64"/>
        <v>1.3429099551972179</v>
      </c>
      <c r="AD64">
        <f t="shared" si="65"/>
        <v>-66.860960465054347</v>
      </c>
      <c r="AE64">
        <f t="shared" si="66"/>
        <v>-41.501602988418227</v>
      </c>
      <c r="AF64">
        <f t="shared" si="67"/>
        <v>-3.163407033945858</v>
      </c>
      <c r="AG64">
        <f t="shared" si="68"/>
        <v>210.02413989371857</v>
      </c>
      <c r="AH64">
        <v>0</v>
      </c>
      <c r="AI64">
        <v>0</v>
      </c>
      <c r="AJ64">
        <f t="shared" si="69"/>
        <v>1</v>
      </c>
      <c r="AK64">
        <f t="shared" si="70"/>
        <v>0</v>
      </c>
      <c r="AL64">
        <f t="shared" si="71"/>
        <v>52188.157681821489</v>
      </c>
      <c r="AM64" t="s">
        <v>365</v>
      </c>
      <c r="AN64">
        <v>10238.9</v>
      </c>
      <c r="AO64">
        <v>302.21199999999999</v>
      </c>
      <c r="AP64">
        <v>4052.3</v>
      </c>
      <c r="AQ64">
        <f t="shared" si="72"/>
        <v>0.92542210596451402</v>
      </c>
      <c r="AR64">
        <v>-0.32343011824092399</v>
      </c>
      <c r="AS64" t="s">
        <v>610</v>
      </c>
      <c r="AT64">
        <v>10330.6</v>
      </c>
      <c r="AU64">
        <v>712.30899999999997</v>
      </c>
      <c r="AV64">
        <v>1141.8</v>
      </c>
      <c r="AW64">
        <f t="shared" si="73"/>
        <v>0.37615256612366443</v>
      </c>
      <c r="AX64">
        <v>0.5</v>
      </c>
      <c r="AY64">
        <f t="shared" si="74"/>
        <v>1681.4070001974799</v>
      </c>
      <c r="AZ64">
        <f t="shared" si="75"/>
        <v>54.287919514919167</v>
      </c>
      <c r="BA64">
        <f t="shared" si="76"/>
        <v>316.23277891128743</v>
      </c>
      <c r="BB64">
        <f t="shared" si="77"/>
        <v>3.247955410364417E-2</v>
      </c>
      <c r="BC64">
        <f t="shared" si="78"/>
        <v>2.5490453669644424</v>
      </c>
      <c r="BD64">
        <f t="shared" si="79"/>
        <v>253.93780488455187</v>
      </c>
      <c r="BE64" t="s">
        <v>611</v>
      </c>
      <c r="BF64">
        <v>552.66999999999996</v>
      </c>
      <c r="BG64">
        <f t="shared" si="80"/>
        <v>552.66999999999996</v>
      </c>
      <c r="BH64">
        <f t="shared" si="81"/>
        <v>0.51596601856717461</v>
      </c>
      <c r="BI64">
        <f t="shared" si="82"/>
        <v>0.72902585167959533</v>
      </c>
      <c r="BJ64">
        <f t="shared" si="83"/>
        <v>0.8316593468452379</v>
      </c>
      <c r="BK64">
        <f t="shared" si="84"/>
        <v>0.51154971247802494</v>
      </c>
      <c r="BL64">
        <f t="shared" si="85"/>
        <v>0.77611512049850562</v>
      </c>
      <c r="BM64">
        <f t="shared" si="86"/>
        <v>0.56564035755235709</v>
      </c>
      <c r="BN64">
        <f t="shared" si="87"/>
        <v>0.43435964244764291</v>
      </c>
      <c r="BO64">
        <f t="shared" si="88"/>
        <v>2000.25</v>
      </c>
      <c r="BP64">
        <f t="shared" si="89"/>
        <v>1681.4070001974799</v>
      </c>
      <c r="BQ64">
        <f t="shared" si="90"/>
        <v>0.84059842529557804</v>
      </c>
      <c r="BR64">
        <f t="shared" si="91"/>
        <v>0.16075496082046595</v>
      </c>
      <c r="BS64">
        <v>6</v>
      </c>
      <c r="BT64">
        <v>0.5</v>
      </c>
      <c r="BU64" t="s">
        <v>368</v>
      </c>
      <c r="BV64">
        <v>2</v>
      </c>
      <c r="BW64">
        <v>1628182672.0999999</v>
      </c>
      <c r="BX64">
        <v>1729.02</v>
      </c>
      <c r="BY64">
        <v>1797.3008101188</v>
      </c>
      <c r="BZ64">
        <v>30.212510711792302</v>
      </c>
      <c r="CA64">
        <v>28.448399999999999</v>
      </c>
      <c r="CB64">
        <v>1729.49</v>
      </c>
      <c r="CC64">
        <v>29.564599999999999</v>
      </c>
      <c r="CD64">
        <v>500.07600000000002</v>
      </c>
      <c r="CE64">
        <v>99.722499999999997</v>
      </c>
      <c r="CF64">
        <v>9.9981500000000001E-2</v>
      </c>
      <c r="CG64">
        <v>30.134699999999999</v>
      </c>
      <c r="CH64">
        <v>30.3979</v>
      </c>
      <c r="CI64">
        <v>999.9</v>
      </c>
      <c r="CJ64">
        <v>0</v>
      </c>
      <c r="CK64">
        <v>0</v>
      </c>
      <c r="CL64">
        <v>10000.6</v>
      </c>
      <c r="CM64">
        <v>0</v>
      </c>
      <c r="CN64">
        <v>926.01599999999996</v>
      </c>
      <c r="CO64">
        <v>-70.809600000000003</v>
      </c>
      <c r="CP64">
        <v>1782.55</v>
      </c>
      <c r="CQ64">
        <v>1852.53</v>
      </c>
      <c r="CR64">
        <v>1.5828599999999999</v>
      </c>
      <c r="CS64">
        <v>1799.83</v>
      </c>
      <c r="CT64">
        <v>28.448399999999999</v>
      </c>
      <c r="CU64">
        <v>2.9948000000000001</v>
      </c>
      <c r="CV64">
        <v>2.8369499999999999</v>
      </c>
      <c r="CW64">
        <v>23.998999999999999</v>
      </c>
      <c r="CX64">
        <v>23.1007</v>
      </c>
      <c r="CY64">
        <v>2000.25</v>
      </c>
      <c r="CZ64">
        <v>0.98000200000000004</v>
      </c>
      <c r="DA64">
        <v>1.99984E-2</v>
      </c>
      <c r="DB64">
        <v>0</v>
      </c>
      <c r="DC64">
        <v>713.28</v>
      </c>
      <c r="DD64">
        <v>4.9996700000000001</v>
      </c>
      <c r="DE64">
        <v>14421.6</v>
      </c>
      <c r="DF64">
        <v>16736.099999999999</v>
      </c>
      <c r="DG64">
        <v>48.186999999999998</v>
      </c>
      <c r="DH64">
        <v>49.125</v>
      </c>
      <c r="DI64">
        <v>48.75</v>
      </c>
      <c r="DJ64">
        <v>49.061999999999998</v>
      </c>
      <c r="DK64">
        <v>49.625</v>
      </c>
      <c r="DL64">
        <v>1955.35</v>
      </c>
      <c r="DM64">
        <v>39.9</v>
      </c>
      <c r="DN64">
        <v>0</v>
      </c>
      <c r="DO64">
        <v>173.5</v>
      </c>
      <c r="DP64">
        <v>0</v>
      </c>
      <c r="DQ64">
        <v>712.30899999999997</v>
      </c>
      <c r="DR64">
        <v>3.6038974342730499</v>
      </c>
      <c r="DS64">
        <v>468.50256426115402</v>
      </c>
      <c r="DT64">
        <v>14337.057692307701</v>
      </c>
      <c r="DU64">
        <v>15</v>
      </c>
      <c r="DV64">
        <v>1628182610.5999999</v>
      </c>
      <c r="DW64" t="s">
        <v>612</v>
      </c>
      <c r="DX64">
        <v>1628182607.5999999</v>
      </c>
      <c r="DY64">
        <v>1628182610.5999999</v>
      </c>
      <c r="DZ64">
        <v>52</v>
      </c>
      <c r="EA64">
        <v>9.2999999999999999E-2</v>
      </c>
      <c r="EB64">
        <v>3.0000000000000001E-3</v>
      </c>
      <c r="EC64">
        <v>-0.38800000000000001</v>
      </c>
      <c r="ED64">
        <v>0.46700000000000003</v>
      </c>
      <c r="EE64">
        <v>1800</v>
      </c>
      <c r="EF64">
        <v>28</v>
      </c>
      <c r="EG64">
        <v>0.06</v>
      </c>
      <c r="EH64">
        <v>0.05</v>
      </c>
      <c r="EI64">
        <v>56.522516836853498</v>
      </c>
      <c r="EJ64">
        <v>0.76038231041047899</v>
      </c>
      <c r="EK64">
        <v>0.18949455066266199</v>
      </c>
      <c r="EL64">
        <v>1</v>
      </c>
      <c r="EM64">
        <v>9.7405238098357799E-2</v>
      </c>
      <c r="EN64">
        <v>2.7094443848877099E-3</v>
      </c>
      <c r="EO64">
        <v>9.9243666287344903E-4</v>
      </c>
      <c r="EP64">
        <v>1</v>
      </c>
      <c r="EQ64">
        <v>2</v>
      </c>
      <c r="ER64">
        <v>2</v>
      </c>
      <c r="ES64" t="s">
        <v>370</v>
      </c>
      <c r="ET64">
        <v>2.9198</v>
      </c>
      <c r="EU64">
        <v>2.78647</v>
      </c>
      <c r="EV64">
        <v>0.23516799999999999</v>
      </c>
      <c r="EW64">
        <v>0.241956</v>
      </c>
      <c r="EX64">
        <v>0.13411400000000001</v>
      </c>
      <c r="EY64">
        <v>0.130576</v>
      </c>
      <c r="EZ64">
        <v>18537.099999999999</v>
      </c>
      <c r="FA64">
        <v>15918.5</v>
      </c>
      <c r="FB64">
        <v>23949.8</v>
      </c>
      <c r="FC64">
        <v>20615.900000000001</v>
      </c>
      <c r="FD64">
        <v>30475.8</v>
      </c>
      <c r="FE64">
        <v>25659.1</v>
      </c>
      <c r="FF64">
        <v>39008.699999999997</v>
      </c>
      <c r="FG64">
        <v>32806.6</v>
      </c>
      <c r="FH64">
        <v>2.0067499999999998</v>
      </c>
      <c r="FI64">
        <v>1.8031699999999999</v>
      </c>
      <c r="FJ64">
        <v>8.8036100000000006E-2</v>
      </c>
      <c r="FK64">
        <v>0</v>
      </c>
      <c r="FL64">
        <v>28.964500000000001</v>
      </c>
      <c r="FM64">
        <v>999.9</v>
      </c>
      <c r="FN64">
        <v>30.606999999999999</v>
      </c>
      <c r="FO64">
        <v>47.253999999999998</v>
      </c>
      <c r="FP64">
        <v>33.197699999999998</v>
      </c>
      <c r="FQ64">
        <v>60.693899999999999</v>
      </c>
      <c r="FR64">
        <v>35.216299999999997</v>
      </c>
      <c r="FS64">
        <v>1</v>
      </c>
      <c r="FT64">
        <v>0.48306399999999999</v>
      </c>
      <c r="FU64">
        <v>2.0709300000000002</v>
      </c>
      <c r="FV64">
        <v>20.404699999999998</v>
      </c>
      <c r="FW64">
        <v>5.2473900000000002</v>
      </c>
      <c r="FX64">
        <v>11.997999999999999</v>
      </c>
      <c r="FY64">
        <v>4.9638</v>
      </c>
      <c r="FZ64">
        <v>3.3010000000000002</v>
      </c>
      <c r="GA64">
        <v>9999</v>
      </c>
      <c r="GB64">
        <v>9999</v>
      </c>
      <c r="GC64">
        <v>9999</v>
      </c>
      <c r="GD64">
        <v>999.9</v>
      </c>
      <c r="GE64">
        <v>1.8710100000000001</v>
      </c>
      <c r="GF64">
        <v>1.8762799999999999</v>
      </c>
      <c r="GG64">
        <v>1.8763700000000001</v>
      </c>
      <c r="GH64">
        <v>1.8750599999999999</v>
      </c>
      <c r="GI64">
        <v>1.8773299999999999</v>
      </c>
      <c r="GJ64">
        <v>1.8733200000000001</v>
      </c>
      <c r="GK64">
        <v>1.87103</v>
      </c>
      <c r="GL64">
        <v>1.8782000000000001</v>
      </c>
      <c r="GM64">
        <v>5</v>
      </c>
      <c r="GN64">
        <v>0</v>
      </c>
      <c r="GO64">
        <v>0</v>
      </c>
      <c r="GP64">
        <v>0</v>
      </c>
      <c r="GQ64" t="s">
        <v>371</v>
      </c>
      <c r="GR64" t="s">
        <v>372</v>
      </c>
      <c r="GS64" t="s">
        <v>373</v>
      </c>
      <c r="GT64" t="s">
        <v>373</v>
      </c>
      <c r="GU64" t="s">
        <v>373</v>
      </c>
      <c r="GV64" t="s">
        <v>373</v>
      </c>
      <c r="GW64">
        <v>0</v>
      </c>
      <c r="GX64">
        <v>100</v>
      </c>
      <c r="GY64">
        <v>100</v>
      </c>
      <c r="GZ64">
        <v>-0.47</v>
      </c>
      <c r="HA64">
        <v>0.4667</v>
      </c>
      <c r="HB64">
        <v>-1.88678025304716</v>
      </c>
      <c r="HC64">
        <v>1.17587188380478E-3</v>
      </c>
      <c r="HD64">
        <v>-6.2601144054332803E-7</v>
      </c>
      <c r="HE64">
        <v>2.41796582943236E-10</v>
      </c>
      <c r="HF64">
        <v>0.46672000000000202</v>
      </c>
      <c r="HG64">
        <v>0</v>
      </c>
      <c r="HH64">
        <v>0</v>
      </c>
      <c r="HI64">
        <v>0</v>
      </c>
      <c r="HJ64">
        <v>2</v>
      </c>
      <c r="HK64">
        <v>2154</v>
      </c>
      <c r="HL64">
        <v>1</v>
      </c>
      <c r="HM64">
        <v>23</v>
      </c>
      <c r="HN64">
        <v>1.1000000000000001</v>
      </c>
      <c r="HO64">
        <v>1</v>
      </c>
      <c r="HP64">
        <v>18</v>
      </c>
      <c r="HQ64">
        <v>506.61599999999999</v>
      </c>
      <c r="HR64">
        <v>439.2</v>
      </c>
      <c r="HS64">
        <v>26.999700000000001</v>
      </c>
      <c r="HT64">
        <v>33.435099999999998</v>
      </c>
      <c r="HU64">
        <v>29.999099999999999</v>
      </c>
      <c r="HV64">
        <v>33.423000000000002</v>
      </c>
      <c r="HW64">
        <v>33.402099999999997</v>
      </c>
      <c r="HX64">
        <v>68.730099999999993</v>
      </c>
      <c r="HY64">
        <v>6.5905300000000002</v>
      </c>
      <c r="HZ64">
        <v>20.165900000000001</v>
      </c>
      <c r="IA64">
        <v>27</v>
      </c>
      <c r="IB64">
        <v>1800</v>
      </c>
      <c r="IC64">
        <v>28.386399999999998</v>
      </c>
      <c r="ID64">
        <v>98.478499999999997</v>
      </c>
      <c r="IE64">
        <v>93.872200000000007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4" x14ac:dyDescent="0.3"/>
  <sheetData>
    <row r="1" spans="1:2" x14ac:dyDescent="0.3">
      <c r="A1" t="s">
        <v>0</v>
      </c>
      <c r="B1" t="s">
        <v>1</v>
      </c>
    </row>
    <row r="2" spans="1:2" x14ac:dyDescent="0.3">
      <c r="A2" t="s">
        <v>2</v>
      </c>
      <c r="B2" t="s">
        <v>3</v>
      </c>
    </row>
    <row r="3" spans="1:2" x14ac:dyDescent="0.3">
      <c r="A3" t="s">
        <v>4</v>
      </c>
      <c r="B3" t="s">
        <v>5</v>
      </c>
    </row>
    <row r="4" spans="1:2" x14ac:dyDescent="0.3">
      <c r="A4" t="s">
        <v>6</v>
      </c>
      <c r="B4" t="s">
        <v>7</v>
      </c>
    </row>
    <row r="5" spans="1:2" x14ac:dyDescent="0.3">
      <c r="A5" t="s">
        <v>8</v>
      </c>
      <c r="B5" t="s">
        <v>9</v>
      </c>
    </row>
    <row r="6" spans="1:2" x14ac:dyDescent="0.3">
      <c r="A6" t="s">
        <v>10</v>
      </c>
      <c r="B6" t="s">
        <v>11</v>
      </c>
    </row>
    <row r="7" spans="1:2" x14ac:dyDescent="0.3">
      <c r="A7" t="s">
        <v>12</v>
      </c>
      <c r="B7" t="s">
        <v>13</v>
      </c>
    </row>
    <row r="8" spans="1:2" x14ac:dyDescent="0.3">
      <c r="A8" t="s">
        <v>14</v>
      </c>
      <c r="B8" t="s">
        <v>15</v>
      </c>
    </row>
    <row r="9" spans="1:2" x14ac:dyDescent="0.3">
      <c r="A9" t="s">
        <v>16</v>
      </c>
      <c r="B9" t="s">
        <v>17</v>
      </c>
    </row>
    <row r="10" spans="1:2" x14ac:dyDescent="0.3">
      <c r="A10" t="s">
        <v>18</v>
      </c>
      <c r="B10" t="s">
        <v>19</v>
      </c>
    </row>
    <row r="11" spans="1:2" x14ac:dyDescent="0.3">
      <c r="A11" t="s">
        <v>20</v>
      </c>
      <c r="B11" t="s">
        <v>19</v>
      </c>
    </row>
    <row r="12" spans="1:2" x14ac:dyDescent="0.3">
      <c r="A12" t="s">
        <v>21</v>
      </c>
      <c r="B12" t="s">
        <v>17</v>
      </c>
    </row>
    <row r="13" spans="1:2" x14ac:dyDescent="0.3">
      <c r="A13" t="s">
        <v>22</v>
      </c>
      <c r="B13" t="s">
        <v>11</v>
      </c>
    </row>
    <row r="14" spans="1:2" x14ac:dyDescent="0.3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eloch</cp:lastModifiedBy>
  <dcterms:created xsi:type="dcterms:W3CDTF">2021-08-04T14:17:16Z</dcterms:created>
  <dcterms:modified xsi:type="dcterms:W3CDTF">2022-12-09T19:59:54Z</dcterms:modified>
</cp:coreProperties>
</file>